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19440" windowHeight="12570" firstSheet="1" activeTab="1"/>
  </bookViews>
  <sheets>
    <sheet name="Лист4" sheetId="28" state="hidden" r:id="rId1"/>
    <sheet name="2025" sheetId="32" r:id="rId2"/>
    <sheet name="работы 2025" sheetId="33" r:id="rId3"/>
    <sheet name="вода 2025" sheetId="34" r:id="rId4"/>
  </sheets>
  <calcPr calcId="145621"/>
</workbook>
</file>

<file path=xl/calcChain.xml><?xml version="1.0" encoding="utf-8"?>
<calcChain xmlns="http://schemas.openxmlformats.org/spreadsheetml/2006/main">
  <c r="I6" i="34" l="1"/>
  <c r="F6" i="34"/>
  <c r="R27" i="32"/>
  <c r="Q27" i="32"/>
  <c r="P27" i="32"/>
  <c r="O27" i="32"/>
  <c r="N27" i="32"/>
  <c r="M27" i="32"/>
  <c r="L27" i="32"/>
  <c r="K27" i="32"/>
  <c r="J27" i="32"/>
  <c r="I27" i="32"/>
  <c r="H27" i="32"/>
  <c r="G27" i="32"/>
  <c r="F27" i="32"/>
  <c r="D27" i="32"/>
  <c r="B27" i="32"/>
  <c r="R16" i="32"/>
  <c r="H17" i="34" l="1"/>
  <c r="G17" i="34"/>
  <c r="E17" i="34"/>
  <c r="D17" i="34"/>
  <c r="I5" i="34"/>
  <c r="I17" i="34" s="1"/>
  <c r="F5" i="34"/>
  <c r="F17" i="34" s="1"/>
  <c r="Q15" i="32"/>
  <c r="L15" i="32"/>
  <c r="H15" i="32"/>
  <c r="F15" i="32"/>
  <c r="Q11" i="32"/>
  <c r="P11" i="32"/>
  <c r="O11" i="32"/>
  <c r="N11" i="32"/>
  <c r="M11" i="32"/>
  <c r="L11" i="32"/>
  <c r="K11" i="32"/>
  <c r="J11" i="32"/>
  <c r="I11" i="32"/>
  <c r="H11" i="32"/>
  <c r="G11" i="32"/>
  <c r="F11" i="32"/>
  <c r="R9" i="32"/>
  <c r="R8" i="32"/>
  <c r="R11" i="32" l="1"/>
  <c r="R15" i="32"/>
  <c r="Q28" i="32" s="1"/>
</calcChain>
</file>

<file path=xl/sharedStrings.xml><?xml version="1.0" encoding="utf-8"?>
<sst xmlns="http://schemas.openxmlformats.org/spreadsheetml/2006/main" count="130" uniqueCount="76">
  <si>
    <t>Содержание</t>
  </si>
  <si>
    <t>ремонт</t>
  </si>
  <si>
    <t>итого</t>
  </si>
  <si>
    <t>январь</t>
  </si>
  <si>
    <t>февраль</t>
  </si>
  <si>
    <t>март</t>
  </si>
  <si>
    <t>апрель</t>
  </si>
  <si>
    <t>май</t>
  </si>
  <si>
    <t>июнь</t>
  </si>
  <si>
    <t>Месяц</t>
  </si>
  <si>
    <t>ед. изм.</t>
  </si>
  <si>
    <t>кол-во</t>
  </si>
  <si>
    <t>ИТОГО</t>
  </si>
  <si>
    <t>тыс.руб.</t>
  </si>
  <si>
    <t>июль</t>
  </si>
  <si>
    <t>август</t>
  </si>
  <si>
    <t>сентябрь</t>
  </si>
  <si>
    <t>октябрь</t>
  </si>
  <si>
    <t>ноябрь</t>
  </si>
  <si>
    <t>декабрь</t>
  </si>
  <si>
    <t>Место провед-я работ</t>
  </si>
  <si>
    <t>Вода</t>
  </si>
  <si>
    <t>Стоки</t>
  </si>
  <si>
    <t>долг</t>
  </si>
  <si>
    <t>Ремонт освещения</t>
  </si>
  <si>
    <t>Наименование видов работ (услуги)</t>
  </si>
  <si>
    <t>тариф</t>
  </si>
  <si>
    <t>ТЕКУЩИЙ  РЕМОНТ</t>
  </si>
  <si>
    <t>РАБОТЫ   ПО  УПРАВЛЕНИЮ</t>
  </si>
  <si>
    <t>содер-жание</t>
  </si>
  <si>
    <t>начисление и сбор платы за содержание и ремонт жилых помещений, взыскание задолженности</t>
  </si>
  <si>
    <t xml:space="preserve">аварийно-диспетчерское обслуживание, обеспечение устранения аварий на внутридомовых инженерных системах </t>
  </si>
  <si>
    <t>работы по содержанию оборудования и систем инженерно-технического обеспечения , обслуживание приборов учета</t>
  </si>
  <si>
    <t>работы по содержанию конструктивных элементов многоквартирных домов, профилактические обходы и осмотры</t>
  </si>
  <si>
    <t xml:space="preserve">Прочие работы по содержанию общедомового имущества </t>
  </si>
  <si>
    <t xml:space="preserve"> оборудования и систем инженерно-технического обеспечения и  приборов учета</t>
  </si>
  <si>
    <t xml:space="preserve"> конструктивных элементов многоквартирных домов</t>
  </si>
  <si>
    <t>периодичность работ</t>
  </si>
  <si>
    <t xml:space="preserve">ежедневно </t>
  </si>
  <si>
    <t>ежемесячно</t>
  </si>
  <si>
    <t>ежедневно</t>
  </si>
  <si>
    <t>сметная стоимость выполненной работы (услуги) за месяц</t>
  </si>
  <si>
    <t>оплачено</t>
  </si>
  <si>
    <t>Цена выполненной работы (оказанной услуги) в руб.</t>
  </si>
  <si>
    <t>остаток денежных средств на начало года</t>
  </si>
  <si>
    <t>янв.</t>
  </si>
  <si>
    <t>февр.</t>
  </si>
  <si>
    <t>апр.</t>
  </si>
  <si>
    <t>сент.</t>
  </si>
  <si>
    <t>окт.</t>
  </si>
  <si>
    <t>нояб.</t>
  </si>
  <si>
    <t>декаб.</t>
  </si>
  <si>
    <t>ИТОГО:</t>
  </si>
  <si>
    <t>Генеральный директор ООО " Георгиевск-ЖЭУ"_________________________      Никишина И.М.</t>
  </si>
  <si>
    <t>Принял:</t>
  </si>
  <si>
    <t>___________________________________</t>
  </si>
  <si>
    <t>начислено</t>
  </si>
  <si>
    <t xml:space="preserve"> управле-ние</t>
  </si>
  <si>
    <t>оплата коммунальных ресурсов на содержание ОДИ</t>
  </si>
  <si>
    <t>1 полугодие</t>
  </si>
  <si>
    <t>услуги сторонних организаций, разовые работы</t>
  </si>
  <si>
    <t xml:space="preserve">                             расходы по содержанию и ремонту лифта</t>
  </si>
  <si>
    <t>х/в</t>
  </si>
  <si>
    <t>эл-во</t>
  </si>
  <si>
    <t>1 насос</t>
  </si>
  <si>
    <t>Работы по уборке придомовой территории</t>
  </si>
  <si>
    <t>100 шт.</t>
  </si>
  <si>
    <t>общехозяйственные расходы</t>
  </si>
  <si>
    <t>необходимый тариф</t>
  </si>
  <si>
    <t>Доходы и расходы по воде и стокам 2024 год</t>
  </si>
  <si>
    <t>Установка насосов  с электродвигателем</t>
  </si>
  <si>
    <t>Перечень выполненных работ по сметам за 2025 год по дому Горийская 1</t>
  </si>
  <si>
    <t>Информация о доходах и расходах по дому __Горийская 1__на 2025год.</t>
  </si>
  <si>
    <t>(1 и 3 под.ГВС)</t>
  </si>
  <si>
    <t>кв.160 (ремонт в эл.щитке)</t>
  </si>
  <si>
    <t>установка элемента питания на тепловычислитель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</si>
</sst>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_-* #,##0.00_р_._-;\-* #,##0.00_р_._-;_-* &quot;-&quot;??_р_._-;_-@_-"/>
    <numFmt numFmtId="167" formatCode="#,##0.00_р_."/>
  </numFmts>
  <fonts count="1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0"/>
      <name val="Arial Cyr"/>
      <charset val="204"/>
    </font>
    <font>
      <b/>
      <sz val="12"/>
      <color theme="1"/>
      <name val="Calibri"/>
      <family val="2"/>
      <charset val="204"/>
      <scheme val="minor"/>
    </font>
    <font>
      <sz val="9"/>
      <name val="Arial Cyr"/>
      <charset val="204"/>
    </font>
    <font>
      <b/>
      <sz val="9"/>
      <name val="Arial Cyr"/>
      <charset val="204"/>
    </font>
    <font>
      <b/>
      <i/>
      <sz val="8"/>
      <name val="Arial Cyr"/>
      <charset val="204"/>
    </font>
    <font>
      <sz val="7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6"/>
      <name val="Arial Cyr"/>
      <charset val="204"/>
    </font>
  </fonts>
  <fills count="1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128">
    <xf numFmtId="0" fontId="0" fillId="0" borderId="0" xfId="0"/>
    <xf numFmtId="2" fontId="0" fillId="0" borderId="0" xfId="0" applyNumberFormat="1"/>
    <xf numFmtId="167" fontId="2" fillId="0" borderId="0" xfId="0" applyNumberFormat="1" applyFont="1"/>
    <xf numFmtId="167" fontId="0" fillId="0" borderId="0" xfId="0" applyNumberFormat="1"/>
    <xf numFmtId="0" fontId="0" fillId="0" borderId="4" xfId="0" applyBorder="1"/>
    <xf numFmtId="4" fontId="0" fillId="0" borderId="0" xfId="0" applyNumberFormat="1"/>
    <xf numFmtId="0" fontId="0" fillId="2" borderId="0" xfId="0" applyFill="1"/>
    <xf numFmtId="0" fontId="0" fillId="0" borderId="4" xfId="0" applyBorder="1" applyAlignment="1">
      <alignment wrapText="1"/>
    </xf>
    <xf numFmtId="0" fontId="4" fillId="0" borderId="0" xfId="0" applyFont="1"/>
    <xf numFmtId="166" fontId="0" fillId="0" borderId="4" xfId="1" applyFont="1" applyBorder="1" applyAlignment="1">
      <alignment horizontal="right"/>
    </xf>
    <xf numFmtId="0" fontId="1" fillId="5" borderId="12" xfId="0" applyFont="1" applyFill="1" applyBorder="1"/>
    <xf numFmtId="0" fontId="1" fillId="5" borderId="12" xfId="0" applyFont="1" applyFill="1" applyBorder="1" applyAlignment="1">
      <alignment wrapText="1"/>
    </xf>
    <xf numFmtId="2" fontId="3" fillId="5" borderId="12" xfId="0" applyNumberFormat="1" applyFont="1" applyFill="1" applyBorder="1"/>
    <xf numFmtId="2" fontId="3" fillId="0" borderId="5" xfId="0" applyNumberFormat="1" applyFont="1" applyBorder="1" applyAlignment="1">
      <alignment horizontal="center" vertical="top" wrapText="1"/>
    </xf>
    <xf numFmtId="4" fontId="6" fillId="5" borderId="4" xfId="0" applyNumberFormat="1" applyFont="1" applyFill="1" applyBorder="1" applyAlignment="1">
      <alignment horizontal="center"/>
    </xf>
    <xf numFmtId="2" fontId="2" fillId="6" borderId="5" xfId="0" applyNumberFormat="1" applyFont="1" applyFill="1" applyBorder="1" applyAlignment="1">
      <alignment horizontal="center" vertical="top" wrapText="1"/>
    </xf>
    <xf numFmtId="2" fontId="2" fillId="8" borderId="11" xfId="0" applyNumberFormat="1" applyFont="1" applyFill="1" applyBorder="1" applyAlignment="1">
      <alignment horizontal="center" vertical="top" wrapText="1"/>
    </xf>
    <xf numFmtId="17" fontId="6" fillId="9" borderId="4" xfId="0" applyNumberFormat="1" applyFont="1" applyFill="1" applyBorder="1" applyAlignment="1">
      <alignment horizontal="left"/>
    </xf>
    <xf numFmtId="167" fontId="2" fillId="8" borderId="4" xfId="0" applyNumberFormat="1" applyFont="1" applyFill="1" applyBorder="1"/>
    <xf numFmtId="167" fontId="2" fillId="8" borderId="5" xfId="0" applyNumberFormat="1" applyFont="1" applyFill="1" applyBorder="1"/>
    <xf numFmtId="4" fontId="2" fillId="8" borderId="4" xfId="0" applyNumberFormat="1" applyFont="1" applyFill="1" applyBorder="1"/>
    <xf numFmtId="0" fontId="6" fillId="3" borderId="4" xfId="0" applyFont="1" applyFill="1" applyBorder="1"/>
    <xf numFmtId="167" fontId="2" fillId="3" borderId="4" xfId="0" applyNumberFormat="1" applyFont="1" applyFill="1" applyBorder="1"/>
    <xf numFmtId="4" fontId="3" fillId="3" borderId="4" xfId="0" applyNumberFormat="1" applyFont="1" applyFill="1" applyBorder="1"/>
    <xf numFmtId="167" fontId="2" fillId="11" borderId="4" xfId="0" applyNumberFormat="1" applyFont="1" applyFill="1" applyBorder="1"/>
    <xf numFmtId="0" fontId="6" fillId="0" borderId="0" xfId="0" applyFont="1"/>
    <xf numFmtId="167" fontId="8" fillId="0" borderId="0" xfId="0" applyNumberFormat="1" applyFont="1"/>
    <xf numFmtId="2" fontId="3" fillId="0" borderId="4" xfId="0" applyNumberFormat="1" applyFont="1" applyBorder="1" applyAlignment="1">
      <alignment vertical="top" wrapText="1"/>
    </xf>
    <xf numFmtId="167" fontId="9" fillId="3" borderId="4" xfId="0" applyNumberFormat="1" applyFont="1" applyFill="1" applyBorder="1"/>
    <xf numFmtId="0" fontId="11" fillId="2" borderId="7" xfId="0" applyFont="1" applyFill="1" applyBorder="1"/>
    <xf numFmtId="0" fontId="11" fillId="2" borderId="4" xfId="0" applyFont="1" applyFill="1" applyBorder="1"/>
    <xf numFmtId="0" fontId="11" fillId="4" borderId="4" xfId="0" applyFont="1" applyFill="1" applyBorder="1"/>
    <xf numFmtId="0" fontId="12" fillId="3" borderId="4" xfId="0" applyFont="1" applyFill="1" applyBorder="1"/>
    <xf numFmtId="2" fontId="2" fillId="0" borderId="5" xfId="0" applyNumberFormat="1" applyFont="1" applyBorder="1" applyAlignment="1">
      <alignment vertical="top" textRotation="90" wrapText="1"/>
    </xf>
    <xf numFmtId="0" fontId="1" fillId="5" borderId="4" xfId="0" applyFont="1" applyFill="1" applyBorder="1" applyAlignment="1">
      <alignment horizontal="center" wrapText="1"/>
    </xf>
    <xf numFmtId="0" fontId="2" fillId="12" borderId="7" xfId="0" applyFont="1" applyFill="1" applyBorder="1" applyAlignment="1">
      <alignment horizontal="center" wrapText="1"/>
    </xf>
    <xf numFmtId="4" fontId="2" fillId="11" borderId="4" xfId="0" applyNumberFormat="1" applyFont="1" applyFill="1" applyBorder="1"/>
    <xf numFmtId="167" fontId="9" fillId="12" borderId="4" xfId="0" applyNumberFormat="1" applyFont="1" applyFill="1" applyBorder="1"/>
    <xf numFmtId="167" fontId="9" fillId="6" borderId="4" xfId="0" applyNumberFormat="1" applyFont="1" applyFill="1" applyBorder="1"/>
    <xf numFmtId="4" fontId="9" fillId="5" borderId="4" xfId="0" applyNumberFormat="1" applyFont="1" applyFill="1" applyBorder="1"/>
    <xf numFmtId="0" fontId="4" fillId="13" borderId="0" xfId="0" applyFont="1" applyFill="1"/>
    <xf numFmtId="167" fontId="2" fillId="8" borderId="0" xfId="0" applyNumberFormat="1" applyFont="1" applyFill="1"/>
    <xf numFmtId="2" fontId="2" fillId="0" borderId="4" xfId="0" applyNumberFormat="1" applyFont="1" applyBorder="1" applyAlignment="1">
      <alignment horizontal="right" vertical="top" wrapText="1"/>
    </xf>
    <xf numFmtId="2" fontId="6" fillId="0" borderId="4" xfId="0" applyNumberFormat="1" applyFont="1" applyBorder="1" applyAlignment="1">
      <alignment vertical="top"/>
    </xf>
    <xf numFmtId="0" fontId="4" fillId="10" borderId="0" xfId="0" applyFont="1" applyFill="1"/>
    <xf numFmtId="0" fontId="13" fillId="5" borderId="2" xfId="0" applyFont="1" applyFill="1" applyBorder="1" applyAlignment="1">
      <alignment wrapText="1"/>
    </xf>
    <xf numFmtId="2" fontId="3" fillId="0" borderId="2" xfId="0" applyNumberFormat="1" applyFont="1" applyBorder="1" applyAlignment="1">
      <alignment vertical="top" wrapText="1"/>
    </xf>
    <xf numFmtId="2" fontId="3" fillId="0" borderId="7" xfId="0" applyNumberFormat="1" applyFont="1" applyBorder="1" applyAlignment="1">
      <alignment vertical="top" wrapText="1"/>
    </xf>
    <xf numFmtId="0" fontId="11" fillId="2" borderId="4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left" vertical="top" textRotation="90" wrapText="1"/>
    </xf>
    <xf numFmtId="2" fontId="1" fillId="8" borderId="2" xfId="0" applyNumberFormat="1" applyFont="1" applyFill="1" applyBorder="1" applyAlignment="1">
      <alignment horizontal="center" vertical="top" wrapText="1"/>
    </xf>
    <xf numFmtId="2" fontId="2" fillId="8" borderId="6" xfId="0" applyNumberFormat="1" applyFont="1" applyFill="1" applyBorder="1" applyAlignment="1">
      <alignment horizontal="center" vertical="top" wrapText="1"/>
    </xf>
    <xf numFmtId="2" fontId="2" fillId="8" borderId="7" xfId="0" applyNumberFormat="1" applyFont="1" applyFill="1" applyBorder="1" applyAlignment="1">
      <alignment horizontal="center" vertical="top" wrapText="1"/>
    </xf>
    <xf numFmtId="2" fontId="0" fillId="0" borderId="2" xfId="0" applyNumberFormat="1" applyBorder="1" applyAlignment="1">
      <alignment horizontal="left" wrapText="1"/>
    </xf>
    <xf numFmtId="2" fontId="0" fillId="0" borderId="6" xfId="0" applyNumberFormat="1" applyBorder="1" applyAlignment="1">
      <alignment horizontal="left" wrapText="1"/>
    </xf>
    <xf numFmtId="2" fontId="0" fillId="0" borderId="7" xfId="0" applyNumberFormat="1" applyBorder="1" applyAlignment="1">
      <alignment horizontal="left" wrapText="1"/>
    </xf>
    <xf numFmtId="2" fontId="0" fillId="0" borderId="2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2" fontId="4" fillId="2" borderId="0" xfId="0" applyNumberFormat="1" applyFont="1" applyFill="1" applyAlignment="1">
      <alignment horizontal="center"/>
    </xf>
    <xf numFmtId="0" fontId="0" fillId="2" borderId="4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2" fontId="1" fillId="8" borderId="2" xfId="0" applyNumberFormat="1" applyFont="1" applyFill="1" applyBorder="1" applyAlignment="1">
      <alignment horizontal="center" vertical="top" wrapText="1"/>
    </xf>
    <xf numFmtId="167" fontId="8" fillId="0" borderId="9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7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left" vertical="top" textRotation="90" wrapText="1"/>
    </xf>
    <xf numFmtId="2" fontId="2" fillId="0" borderId="5" xfId="0" applyNumberFormat="1" applyFont="1" applyBorder="1" applyAlignment="1">
      <alignment horizontal="left" vertical="top" textRotation="90" wrapText="1"/>
    </xf>
    <xf numFmtId="0" fontId="1" fillId="6" borderId="2" xfId="0" applyFont="1" applyFill="1" applyBorder="1" applyAlignment="1">
      <alignment horizontal="center" wrapText="1"/>
    </xf>
    <xf numFmtId="0" fontId="1" fillId="6" borderId="6" xfId="0" applyFont="1" applyFill="1" applyBorder="1" applyAlignment="1">
      <alignment horizontal="center" wrapText="1"/>
    </xf>
    <xf numFmtId="0" fontId="1" fillId="6" borderId="7" xfId="0" applyFont="1" applyFill="1" applyBorder="1" applyAlignment="1">
      <alignment horizontal="center" wrapText="1"/>
    </xf>
    <xf numFmtId="2" fontId="6" fillId="0" borderId="1" xfId="0" applyNumberFormat="1" applyFont="1" applyBorder="1" applyAlignment="1">
      <alignment horizontal="center" vertical="top" wrapText="1"/>
    </xf>
    <xf numFmtId="2" fontId="6" fillId="0" borderId="5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wrapText="1"/>
    </xf>
    <xf numFmtId="2" fontId="6" fillId="0" borderId="5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left" wrapText="1"/>
    </xf>
    <xf numFmtId="2" fontId="3" fillId="0" borderId="10" xfId="0" applyNumberFormat="1" applyFont="1" applyBorder="1" applyAlignment="1">
      <alignment horizontal="left" wrapText="1"/>
    </xf>
    <xf numFmtId="2" fontId="3" fillId="0" borderId="13" xfId="0" applyNumberFormat="1" applyFont="1" applyBorder="1" applyAlignment="1">
      <alignment horizontal="left" wrapText="1"/>
    </xf>
    <xf numFmtId="2" fontId="3" fillId="0" borderId="14" xfId="0" applyNumberFormat="1" applyFont="1" applyBorder="1" applyAlignment="1">
      <alignment horizontal="left" wrapText="1"/>
    </xf>
    <xf numFmtId="2" fontId="3" fillId="0" borderId="1" xfId="0" applyNumberFormat="1" applyFont="1" applyBorder="1" applyAlignment="1">
      <alignment horizontal="left" textRotation="90" wrapText="1"/>
    </xf>
    <xf numFmtId="2" fontId="3" fillId="0" borderId="3" xfId="0" applyNumberFormat="1" applyFont="1" applyBorder="1" applyAlignment="1">
      <alignment horizontal="left" textRotation="90" wrapText="1"/>
    </xf>
    <xf numFmtId="2" fontId="3" fillId="0" borderId="5" xfId="0" applyNumberFormat="1" applyFont="1" applyBorder="1" applyAlignment="1">
      <alignment horizontal="left" textRotation="90" wrapText="1"/>
    </xf>
    <xf numFmtId="2" fontId="8" fillId="0" borderId="1" xfId="0" applyNumberFormat="1" applyFont="1" applyBorder="1" applyAlignment="1">
      <alignment horizontal="center" wrapText="1"/>
    </xf>
    <xf numFmtId="2" fontId="8" fillId="0" borderId="3" xfId="0" applyNumberFormat="1" applyFont="1" applyBorder="1" applyAlignment="1">
      <alignment horizontal="center" wrapText="1"/>
    </xf>
    <xf numFmtId="2" fontId="8" fillId="0" borderId="5" xfId="0" applyNumberFormat="1" applyFont="1" applyBorder="1" applyAlignment="1">
      <alignment horizontal="center" wrapText="1"/>
    </xf>
    <xf numFmtId="0" fontId="6" fillId="5" borderId="6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167" fontId="2" fillId="4" borderId="2" xfId="0" applyNumberFormat="1" applyFont="1" applyFill="1" applyBorder="1" applyAlignment="1">
      <alignment horizontal="center"/>
    </xf>
    <xf numFmtId="0" fontId="0" fillId="4" borderId="7" xfId="0" applyFill="1" applyBorder="1"/>
    <xf numFmtId="0" fontId="2" fillId="7" borderId="4" xfId="0" applyFont="1" applyFill="1" applyBorder="1" applyAlignment="1">
      <alignment horizontal="center" wrapText="1"/>
    </xf>
    <xf numFmtId="167" fontId="2" fillId="3" borderId="2" xfId="0" applyNumberFormat="1" applyFont="1" applyFill="1" applyBorder="1" applyAlignment="1">
      <alignment horizontal="center"/>
    </xf>
    <xf numFmtId="167" fontId="2" fillId="3" borderId="7" xfId="0" applyNumberFormat="1" applyFont="1" applyFill="1" applyBorder="1" applyAlignment="1">
      <alignment horizontal="center"/>
    </xf>
    <xf numFmtId="167" fontId="2" fillId="4" borderId="7" xfId="0" applyNumberFormat="1" applyFont="1" applyFill="1" applyBorder="1" applyAlignment="1">
      <alignment horizontal="center"/>
    </xf>
    <xf numFmtId="2" fontId="1" fillId="8" borderId="6" xfId="0" applyNumberFormat="1" applyFont="1" applyFill="1" applyBorder="1" applyAlignment="1">
      <alignment horizontal="center" vertical="top" wrapText="1"/>
    </xf>
    <xf numFmtId="2" fontId="1" fillId="8" borderId="7" xfId="0" applyNumberFormat="1" applyFont="1" applyFill="1" applyBorder="1" applyAlignment="1">
      <alignment horizontal="center" vertical="top" wrapText="1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 vertical="top"/>
    </xf>
    <xf numFmtId="2" fontId="6" fillId="0" borderId="6" xfId="0" applyNumberFormat="1" applyFont="1" applyBorder="1" applyAlignment="1">
      <alignment horizontal="center" vertical="top"/>
    </xf>
    <xf numFmtId="2" fontId="6" fillId="0" borderId="7" xfId="0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4" fillId="5" borderId="6" xfId="0" applyFont="1" applyFill="1" applyBorder="1" applyAlignment="1">
      <alignment horizontal="center" wrapText="1"/>
    </xf>
    <xf numFmtId="0" fontId="4" fillId="5" borderId="7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4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FF66CC"/>
      <color rgb="FFF6AE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R43"/>
  <sheetViews>
    <sheetView tabSelected="1" workbookViewId="0">
      <selection activeCell="B23" sqref="B23:C23"/>
    </sheetView>
  </sheetViews>
  <sheetFormatPr defaultRowHeight="12.75" x14ac:dyDescent="0.2"/>
  <cols>
    <col min="4" max="4" width="9.7109375" customWidth="1"/>
    <col min="5" max="5" width="9.5703125" customWidth="1"/>
    <col min="6" max="6" width="9.7109375" customWidth="1"/>
    <col min="7" max="7" width="10" customWidth="1"/>
    <col min="8" max="8" width="10.7109375" customWidth="1"/>
  </cols>
  <sheetData>
    <row r="2" spans="1:18" ht="15.75" x14ac:dyDescent="0.25">
      <c r="A2" s="86" t="s">
        <v>72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18" x14ac:dyDescent="0.2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</row>
    <row r="4" spans="1:18" x14ac:dyDescent="0.2">
      <c r="A4" s="87"/>
      <c r="B4" s="66"/>
      <c r="C4" s="66"/>
      <c r="D4" s="66"/>
      <c r="E4" s="111"/>
      <c r="F4" s="69" t="s">
        <v>25</v>
      </c>
      <c r="G4" s="67"/>
      <c r="H4" s="67"/>
      <c r="I4" s="67"/>
      <c r="J4" s="67"/>
      <c r="K4" s="67"/>
      <c r="L4" s="67"/>
      <c r="M4" s="67"/>
      <c r="N4" s="67"/>
      <c r="O4" s="67"/>
      <c r="P4" s="67"/>
      <c r="Q4" s="68"/>
      <c r="R4" s="4"/>
    </row>
    <row r="5" spans="1:18" x14ac:dyDescent="0.2">
      <c r="A5" s="10"/>
      <c r="B5" s="112" t="s">
        <v>26</v>
      </c>
      <c r="C5" s="113"/>
      <c r="D5" s="113"/>
      <c r="E5" s="114"/>
      <c r="F5" s="88" t="s">
        <v>0</v>
      </c>
      <c r="G5" s="89"/>
      <c r="H5" s="89"/>
      <c r="I5" s="89"/>
      <c r="J5" s="89"/>
      <c r="K5" s="89"/>
      <c r="L5" s="89"/>
      <c r="M5" s="89"/>
      <c r="N5" s="89"/>
      <c r="O5" s="90" t="s">
        <v>27</v>
      </c>
      <c r="P5" s="91"/>
      <c r="Q5" s="94" t="s">
        <v>28</v>
      </c>
      <c r="R5" s="97" t="s">
        <v>12</v>
      </c>
    </row>
    <row r="6" spans="1:18" x14ac:dyDescent="0.2">
      <c r="A6" s="11"/>
      <c r="B6" s="82" t="s">
        <v>29</v>
      </c>
      <c r="C6" s="82" t="s">
        <v>1</v>
      </c>
      <c r="D6" s="82" t="s">
        <v>57</v>
      </c>
      <c r="E6" s="84" t="s">
        <v>2</v>
      </c>
      <c r="F6" s="77" t="s">
        <v>30</v>
      </c>
      <c r="G6" s="77" t="s">
        <v>65</v>
      </c>
      <c r="H6" s="77" t="s">
        <v>31</v>
      </c>
      <c r="I6" s="77" t="s">
        <v>32</v>
      </c>
      <c r="J6" s="77" t="s">
        <v>33</v>
      </c>
      <c r="K6" s="77" t="s">
        <v>61</v>
      </c>
      <c r="L6" s="77" t="s">
        <v>67</v>
      </c>
      <c r="M6" s="72" t="s">
        <v>34</v>
      </c>
      <c r="N6" s="74"/>
      <c r="O6" s="92"/>
      <c r="P6" s="93"/>
      <c r="Q6" s="95"/>
      <c r="R6" s="98"/>
    </row>
    <row r="7" spans="1:18" ht="129.75" x14ac:dyDescent="0.2">
      <c r="A7" s="12"/>
      <c r="B7" s="83"/>
      <c r="C7" s="83"/>
      <c r="D7" s="83"/>
      <c r="E7" s="85"/>
      <c r="F7" s="78"/>
      <c r="G7" s="78"/>
      <c r="H7" s="78"/>
      <c r="I7" s="78"/>
      <c r="J7" s="78"/>
      <c r="K7" s="78"/>
      <c r="L7" s="78"/>
      <c r="M7" s="33" t="s">
        <v>58</v>
      </c>
      <c r="N7" s="33" t="s">
        <v>60</v>
      </c>
      <c r="O7" s="49" t="s">
        <v>35</v>
      </c>
      <c r="P7" s="49" t="s">
        <v>36</v>
      </c>
      <c r="Q7" s="96"/>
      <c r="R7" s="99"/>
    </row>
    <row r="8" spans="1:18" x14ac:dyDescent="0.2">
      <c r="A8" s="45" t="s">
        <v>59</v>
      </c>
      <c r="B8" s="43"/>
      <c r="C8" s="43"/>
      <c r="D8" s="43"/>
      <c r="E8" s="14">
        <v>18</v>
      </c>
      <c r="F8" s="42">
        <v>1.1000000000000001</v>
      </c>
      <c r="G8" s="42">
        <v>0</v>
      </c>
      <c r="H8" s="42">
        <v>3.12</v>
      </c>
      <c r="I8" s="42">
        <v>0</v>
      </c>
      <c r="J8" s="42">
        <v>2.06</v>
      </c>
      <c r="K8" s="42">
        <v>5.32</v>
      </c>
      <c r="L8" s="42">
        <v>3.2</v>
      </c>
      <c r="M8" s="42">
        <v>0</v>
      </c>
      <c r="N8" s="42">
        <v>0</v>
      </c>
      <c r="O8" s="27">
        <v>0.1</v>
      </c>
      <c r="P8" s="27">
        <v>0.1</v>
      </c>
      <c r="Q8" s="13">
        <v>3</v>
      </c>
      <c r="R8" s="13">
        <f>SUM(F8:Q8)</f>
        <v>18</v>
      </c>
    </row>
    <row r="9" spans="1:18" x14ac:dyDescent="0.2">
      <c r="A9" s="115" t="s">
        <v>68</v>
      </c>
      <c r="B9" s="116"/>
      <c r="C9" s="116"/>
      <c r="D9" s="117"/>
      <c r="E9" s="14"/>
      <c r="F9" s="42">
        <v>2</v>
      </c>
      <c r="G9" s="42">
        <v>1.58</v>
      </c>
      <c r="H9" s="42">
        <v>3.4</v>
      </c>
      <c r="I9" s="42">
        <v>0.51</v>
      </c>
      <c r="J9" s="42">
        <v>2.06</v>
      </c>
      <c r="K9" s="42">
        <v>5.32</v>
      </c>
      <c r="L9" s="42">
        <v>3.6</v>
      </c>
      <c r="M9" s="42">
        <v>0</v>
      </c>
      <c r="N9" s="42">
        <v>0.23</v>
      </c>
      <c r="O9" s="46">
        <v>1</v>
      </c>
      <c r="P9" s="47">
        <v>1</v>
      </c>
      <c r="Q9" s="13">
        <v>3.3</v>
      </c>
      <c r="R9" s="13">
        <f>SUM(F9:Q9)</f>
        <v>24.000000000000004</v>
      </c>
    </row>
    <row r="10" spans="1:18" ht="22.5" x14ac:dyDescent="0.2">
      <c r="A10" s="118" t="s">
        <v>37</v>
      </c>
      <c r="B10" s="119"/>
      <c r="C10" s="119"/>
      <c r="D10" s="120"/>
      <c r="E10" s="14">
        <v>7894.8</v>
      </c>
      <c r="F10" s="72" t="s">
        <v>38</v>
      </c>
      <c r="G10" s="73"/>
      <c r="H10" s="73"/>
      <c r="I10" s="73"/>
      <c r="J10" s="73"/>
      <c r="K10" s="73"/>
      <c r="L10" s="73"/>
      <c r="M10" s="73"/>
      <c r="N10" s="74"/>
      <c r="O10" s="75" t="s">
        <v>39</v>
      </c>
      <c r="P10" s="76"/>
      <c r="Q10" s="13" t="s">
        <v>40</v>
      </c>
      <c r="R10" s="13"/>
    </row>
    <row r="11" spans="1:18" x14ac:dyDescent="0.2">
      <c r="A11" s="79" t="s">
        <v>41</v>
      </c>
      <c r="B11" s="80"/>
      <c r="C11" s="80"/>
      <c r="D11" s="80"/>
      <c r="E11" s="81"/>
      <c r="F11" s="15">
        <f>F8*E10</f>
        <v>8684.2800000000007</v>
      </c>
      <c r="G11" s="15">
        <f>G8*E10</f>
        <v>0</v>
      </c>
      <c r="H11" s="15">
        <f>H8*E10</f>
        <v>24631.776000000002</v>
      </c>
      <c r="I11" s="15">
        <f>E10*I8</f>
        <v>0</v>
      </c>
      <c r="J11" s="15">
        <f>J8*E10</f>
        <v>16263.288</v>
      </c>
      <c r="K11" s="15">
        <f>K8*E10</f>
        <v>42000.336000000003</v>
      </c>
      <c r="L11" s="15">
        <f>E10*L8</f>
        <v>25263.360000000001</v>
      </c>
      <c r="M11" s="15">
        <f>E10*M8</f>
        <v>0</v>
      </c>
      <c r="N11" s="15">
        <f>N8*E10</f>
        <v>0</v>
      </c>
      <c r="O11" s="15">
        <f>O8*E10</f>
        <v>789.48</v>
      </c>
      <c r="P11" s="15">
        <f>P8*E10</f>
        <v>789.48</v>
      </c>
      <c r="Q11" s="15">
        <f>Q8*E10</f>
        <v>23684.400000000001</v>
      </c>
      <c r="R11" s="15">
        <f>F11+G11+H11+I11+J11+K11+L11+M11+N11+O11+P11+Q11</f>
        <v>142106.4</v>
      </c>
    </row>
    <row r="12" spans="1:18" x14ac:dyDescent="0.2">
      <c r="A12" s="121" t="s">
        <v>42</v>
      </c>
      <c r="B12" s="121"/>
      <c r="C12" s="121"/>
      <c r="D12" s="121"/>
      <c r="E12" s="122"/>
      <c r="F12" s="70" t="s">
        <v>43</v>
      </c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9"/>
    </row>
    <row r="13" spans="1:18" x14ac:dyDescent="0.2">
      <c r="A13" s="100" t="s">
        <v>44</v>
      </c>
      <c r="B13" s="100"/>
      <c r="C13" s="100"/>
      <c r="D13" s="101"/>
      <c r="E13" s="39">
        <v>-1008944.4147200002</v>
      </c>
      <c r="F13" s="50"/>
      <c r="G13" s="51"/>
      <c r="H13" s="16"/>
      <c r="I13" s="51"/>
      <c r="J13" s="51"/>
      <c r="K13" s="51"/>
      <c r="L13" s="51"/>
      <c r="M13" s="51"/>
      <c r="N13" s="51"/>
      <c r="O13" s="51"/>
      <c r="P13" s="51"/>
      <c r="Q13" s="51"/>
      <c r="R13" s="52"/>
    </row>
    <row r="14" spans="1:18" x14ac:dyDescent="0.2">
      <c r="A14" s="34"/>
      <c r="B14" s="104" t="s">
        <v>56</v>
      </c>
      <c r="C14" s="104"/>
      <c r="D14" s="35" t="s">
        <v>42</v>
      </c>
      <c r="E14" s="36" t="s">
        <v>23</v>
      </c>
      <c r="F14" s="50"/>
      <c r="G14" s="51"/>
      <c r="H14" s="16"/>
      <c r="I14" s="51"/>
      <c r="J14" s="51"/>
      <c r="K14" s="51"/>
      <c r="L14" s="51"/>
      <c r="M14" s="51"/>
      <c r="N14" s="51"/>
      <c r="O14" s="51"/>
      <c r="P14" s="51"/>
      <c r="Q14" s="51"/>
      <c r="R14" s="52"/>
    </row>
    <row r="15" spans="1:18" x14ac:dyDescent="0.2">
      <c r="A15" s="17" t="s">
        <v>45</v>
      </c>
      <c r="B15" s="102">
        <v>169331.66</v>
      </c>
      <c r="C15" s="103"/>
      <c r="D15" s="37">
        <v>155673.47</v>
      </c>
      <c r="E15" s="24"/>
      <c r="F15" s="18">
        <f>F8*E10</f>
        <v>8684.2800000000007</v>
      </c>
      <c r="G15" s="18">
        <v>13008.752640000001</v>
      </c>
      <c r="H15" s="19">
        <f>H8*E10</f>
        <v>24631.776000000002</v>
      </c>
      <c r="I15" s="18">
        <v>4238.3999999999996</v>
      </c>
      <c r="J15" s="18">
        <v>16513.090560000001</v>
      </c>
      <c r="K15" s="18">
        <v>41208</v>
      </c>
      <c r="L15" s="18">
        <f>L8*E10</f>
        <v>25263.360000000001</v>
      </c>
      <c r="M15" s="18">
        <v>27312.02</v>
      </c>
      <c r="N15" s="18">
        <v>0</v>
      </c>
      <c r="O15" s="38">
        <v>20751</v>
      </c>
      <c r="P15" s="38">
        <v>0</v>
      </c>
      <c r="Q15" s="18">
        <f>Q8*E10</f>
        <v>23684.400000000001</v>
      </c>
      <c r="R15" s="20">
        <f t="shared" ref="R15:R16" si="0">SUM(F15:Q15)</f>
        <v>205295.07919999998</v>
      </c>
    </row>
    <row r="16" spans="1:18" x14ac:dyDescent="0.2">
      <c r="A16" s="17" t="s">
        <v>46</v>
      </c>
      <c r="B16" s="102">
        <v>169283.57</v>
      </c>
      <c r="C16" s="107"/>
      <c r="D16" s="37">
        <v>148468.16</v>
      </c>
      <c r="E16" s="24"/>
      <c r="F16" s="18">
        <v>8684.2800000000007</v>
      </c>
      <c r="G16" s="18">
        <v>13008.752640000001</v>
      </c>
      <c r="H16" s="19">
        <v>24631.776000000002</v>
      </c>
      <c r="I16" s="18">
        <v>4238.3999999999996</v>
      </c>
      <c r="J16" s="18">
        <v>16513.090560000001</v>
      </c>
      <c r="K16" s="18">
        <v>41208</v>
      </c>
      <c r="L16" s="18">
        <v>25263.360000000001</v>
      </c>
      <c r="M16" s="18">
        <v>19904</v>
      </c>
      <c r="N16" s="18">
        <v>3000</v>
      </c>
      <c r="O16" s="38">
        <v>587</v>
      </c>
      <c r="P16" s="38">
        <v>0</v>
      </c>
      <c r="Q16" s="18">
        <v>23684.400000000001</v>
      </c>
      <c r="R16" s="20">
        <f t="shared" si="0"/>
        <v>180723.05919999999</v>
      </c>
    </row>
    <row r="17" spans="1:18" x14ac:dyDescent="0.2">
      <c r="A17" t="s">
        <v>5</v>
      </c>
      <c r="B17" s="102"/>
      <c r="C17" s="107"/>
      <c r="D17" s="37"/>
      <c r="E17" s="24"/>
      <c r="F17" s="18"/>
      <c r="G17" s="18"/>
      <c r="H17" s="19"/>
      <c r="I17" s="18"/>
      <c r="J17" s="18"/>
      <c r="K17" s="18"/>
      <c r="L17" s="18"/>
      <c r="M17" s="18"/>
      <c r="N17" s="18"/>
      <c r="O17" s="38"/>
      <c r="P17" s="38"/>
      <c r="Q17" s="18"/>
      <c r="R17" s="20"/>
    </row>
    <row r="18" spans="1:18" x14ac:dyDescent="0.2">
      <c r="A18" s="17" t="s">
        <v>47</v>
      </c>
      <c r="B18" s="102"/>
      <c r="C18" s="107"/>
      <c r="D18" s="37"/>
      <c r="E18" s="24"/>
      <c r="F18" s="18"/>
      <c r="G18" s="18"/>
      <c r="H18" s="19"/>
      <c r="I18" s="18"/>
      <c r="J18" s="18"/>
      <c r="K18" s="18"/>
      <c r="L18" s="18"/>
      <c r="M18" s="18"/>
      <c r="N18" s="18"/>
      <c r="O18" s="38"/>
      <c r="P18" s="38"/>
      <c r="Q18" s="18"/>
      <c r="R18" s="20"/>
    </row>
    <row r="19" spans="1:18" x14ac:dyDescent="0.2">
      <c r="A19" s="17" t="s">
        <v>7</v>
      </c>
      <c r="B19" s="102"/>
      <c r="C19" s="107"/>
      <c r="D19" s="37"/>
      <c r="E19" s="24"/>
      <c r="F19" s="18"/>
      <c r="G19" s="18"/>
      <c r="H19" s="19"/>
      <c r="I19" s="18"/>
      <c r="J19" s="18"/>
      <c r="K19" s="18"/>
      <c r="L19" s="18"/>
      <c r="M19" s="18"/>
      <c r="N19" s="18"/>
      <c r="O19" s="38"/>
      <c r="P19" s="38"/>
      <c r="Q19" s="18"/>
      <c r="R19" s="20"/>
    </row>
    <row r="20" spans="1:18" x14ac:dyDescent="0.2">
      <c r="A20" s="17" t="s">
        <v>8</v>
      </c>
      <c r="B20" s="102"/>
      <c r="C20" s="107"/>
      <c r="D20" s="37"/>
      <c r="E20" s="24"/>
      <c r="F20" s="18"/>
      <c r="G20" s="18"/>
      <c r="H20" s="19"/>
      <c r="I20" s="18"/>
      <c r="J20" s="18"/>
      <c r="K20" s="18"/>
      <c r="L20" s="18"/>
      <c r="M20" s="18"/>
      <c r="N20" s="18"/>
      <c r="O20" s="38"/>
      <c r="P20" s="38"/>
      <c r="Q20" s="18"/>
      <c r="R20" s="20"/>
    </row>
    <row r="21" spans="1:18" x14ac:dyDescent="0.2">
      <c r="A21" s="17" t="s">
        <v>14</v>
      </c>
      <c r="B21" s="102"/>
      <c r="C21" s="107"/>
      <c r="D21" s="37"/>
      <c r="E21" s="24"/>
      <c r="F21" s="18"/>
      <c r="G21" s="18"/>
      <c r="H21" s="19"/>
      <c r="I21" s="18"/>
      <c r="J21" s="18"/>
      <c r="K21" s="18"/>
      <c r="L21" s="18"/>
      <c r="M21" s="18"/>
      <c r="N21" s="18"/>
      <c r="O21" s="38"/>
      <c r="P21" s="38"/>
      <c r="Q21" s="18"/>
      <c r="R21" s="20"/>
    </row>
    <row r="22" spans="1:18" x14ac:dyDescent="0.2">
      <c r="A22" s="17" t="s">
        <v>15</v>
      </c>
      <c r="B22" s="102"/>
      <c r="C22" s="107"/>
      <c r="D22" s="37"/>
      <c r="E22" s="24"/>
      <c r="F22" s="18"/>
      <c r="G22" s="18"/>
      <c r="H22" s="19"/>
      <c r="I22" s="18"/>
      <c r="J22" s="18"/>
      <c r="K22" s="18"/>
      <c r="L22" s="18"/>
      <c r="M22" s="18"/>
      <c r="N22" s="18"/>
      <c r="O22" s="38"/>
      <c r="P22" s="38"/>
      <c r="Q22" s="18"/>
      <c r="R22" s="20"/>
    </row>
    <row r="23" spans="1:18" x14ac:dyDescent="0.2">
      <c r="A23" s="17" t="s">
        <v>48</v>
      </c>
      <c r="B23" s="102"/>
      <c r="C23" s="107"/>
      <c r="D23" s="37"/>
      <c r="E23" s="24"/>
      <c r="F23" s="18"/>
      <c r="G23" s="18"/>
      <c r="H23" s="19"/>
      <c r="I23" s="18"/>
      <c r="J23" s="18"/>
      <c r="K23" s="18"/>
      <c r="L23" s="18"/>
      <c r="M23" s="18"/>
      <c r="N23" s="18"/>
      <c r="O23" s="38"/>
      <c r="P23" s="38"/>
      <c r="Q23" s="18"/>
      <c r="R23" s="20"/>
    </row>
    <row r="24" spans="1:18" x14ac:dyDescent="0.2">
      <c r="A24" s="17" t="s">
        <v>49</v>
      </c>
      <c r="B24" s="102"/>
      <c r="C24" s="107"/>
      <c r="D24" s="37"/>
      <c r="E24" s="24"/>
      <c r="F24" s="18"/>
      <c r="G24" s="18"/>
      <c r="H24" s="19"/>
      <c r="I24" s="18"/>
      <c r="J24" s="18"/>
      <c r="K24" s="18"/>
      <c r="L24" s="18"/>
      <c r="M24" s="18"/>
      <c r="N24" s="18"/>
      <c r="O24" s="38"/>
      <c r="P24" s="38"/>
      <c r="Q24" s="18"/>
      <c r="R24" s="20"/>
    </row>
    <row r="25" spans="1:18" x14ac:dyDescent="0.2">
      <c r="A25" s="17" t="s">
        <v>50</v>
      </c>
      <c r="B25" s="102"/>
      <c r="C25" s="107"/>
      <c r="D25" s="37"/>
      <c r="E25" s="24"/>
      <c r="F25" s="18"/>
      <c r="G25" s="18"/>
      <c r="H25" s="19"/>
      <c r="I25" s="18"/>
      <c r="J25" s="18"/>
      <c r="K25" s="18"/>
      <c r="L25" s="18"/>
      <c r="M25" s="18"/>
      <c r="N25" s="18"/>
      <c r="O25" s="38"/>
      <c r="P25" s="38"/>
      <c r="Q25" s="18"/>
      <c r="R25" s="20"/>
    </row>
    <row r="26" spans="1:18" x14ac:dyDescent="0.2">
      <c r="A26" s="17" t="s">
        <v>51</v>
      </c>
      <c r="B26" s="102"/>
      <c r="C26" s="107"/>
      <c r="D26" s="37"/>
      <c r="E26" s="24"/>
      <c r="F26" s="18"/>
      <c r="G26" s="18"/>
      <c r="H26" s="19"/>
      <c r="I26" s="18"/>
      <c r="J26" s="18"/>
      <c r="K26" s="18"/>
      <c r="L26" s="18"/>
      <c r="M26" s="18"/>
      <c r="N26" s="18"/>
      <c r="O26" s="38"/>
      <c r="P26" s="38"/>
      <c r="Q26" s="18"/>
      <c r="R26" s="20"/>
    </row>
    <row r="27" spans="1:18" x14ac:dyDescent="0.2">
      <c r="A27" s="21" t="s">
        <v>2</v>
      </c>
      <c r="B27" s="105">
        <f>SUM(B15:B26)</f>
        <v>338615.23</v>
      </c>
      <c r="C27" s="106"/>
      <c r="D27" s="28">
        <f>SUM(D15:D26)</f>
        <v>304141.63</v>
      </c>
      <c r="E27" s="22"/>
      <c r="F27" s="22">
        <f t="shared" ref="F27:R27" si="1">SUM(F15:F26)</f>
        <v>17368.560000000001</v>
      </c>
      <c r="G27" s="22">
        <f t="shared" si="1"/>
        <v>26017.505280000001</v>
      </c>
      <c r="H27" s="22">
        <f t="shared" si="1"/>
        <v>49263.552000000003</v>
      </c>
      <c r="I27" s="22">
        <f t="shared" si="1"/>
        <v>8476.7999999999993</v>
      </c>
      <c r="J27" s="22">
        <f t="shared" si="1"/>
        <v>33026.181120000001</v>
      </c>
      <c r="K27" s="22">
        <f t="shared" si="1"/>
        <v>82416</v>
      </c>
      <c r="L27" s="22">
        <f t="shared" si="1"/>
        <v>50526.720000000001</v>
      </c>
      <c r="M27" s="28">
        <f t="shared" si="1"/>
        <v>47216.020000000004</v>
      </c>
      <c r="N27" s="22">
        <f t="shared" si="1"/>
        <v>3000</v>
      </c>
      <c r="O27" s="28">
        <f t="shared" si="1"/>
        <v>21338</v>
      </c>
      <c r="P27" s="28">
        <f t="shared" si="1"/>
        <v>0</v>
      </c>
      <c r="Q27" s="22">
        <f t="shared" si="1"/>
        <v>47368.800000000003</v>
      </c>
      <c r="R27" s="23">
        <f t="shared" si="1"/>
        <v>386018.13839999994</v>
      </c>
    </row>
    <row r="28" spans="1:18" x14ac:dyDescent="0.2">
      <c r="A28" s="25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6" t="s">
        <v>52</v>
      </c>
      <c r="Q28" s="71">
        <f>E13+D27-R27</f>
        <v>-1090820.9231200002</v>
      </c>
      <c r="R28" s="71"/>
    </row>
    <row r="29" spans="1:18" x14ac:dyDescent="0.2">
      <c r="A29" t="s">
        <v>4</v>
      </c>
      <c r="B29">
        <v>3000</v>
      </c>
      <c r="C29" t="s">
        <v>75</v>
      </c>
    </row>
    <row r="31" spans="1:18" x14ac:dyDescent="0.2">
      <c r="J31" s="5"/>
    </row>
    <row r="32" spans="1:18" x14ac:dyDescent="0.2">
      <c r="J32" s="1"/>
      <c r="K32" s="41" t="s">
        <v>3</v>
      </c>
      <c r="L32" s="41">
        <v>0</v>
      </c>
      <c r="M32" s="41" t="s">
        <v>62</v>
      </c>
      <c r="N32" s="41">
        <v>27312.02</v>
      </c>
      <c r="O32" s="41" t="s">
        <v>63</v>
      </c>
      <c r="P32" s="5"/>
      <c r="R32" s="3"/>
    </row>
    <row r="33" spans="5:17" x14ac:dyDescent="0.2">
      <c r="K33" s="41" t="s">
        <v>4</v>
      </c>
      <c r="L33" s="41">
        <v>0</v>
      </c>
      <c r="M33" s="41" t="s">
        <v>62</v>
      </c>
      <c r="N33" s="41">
        <v>19904</v>
      </c>
      <c r="O33" s="41" t="s">
        <v>63</v>
      </c>
    </row>
    <row r="34" spans="5:17" x14ac:dyDescent="0.2">
      <c r="K34" s="41" t="s">
        <v>5</v>
      </c>
      <c r="L34" s="41"/>
      <c r="M34" s="41" t="s">
        <v>62</v>
      </c>
      <c r="N34" s="41"/>
      <c r="O34" s="41" t="s">
        <v>63</v>
      </c>
    </row>
    <row r="35" spans="5:17" x14ac:dyDescent="0.2">
      <c r="K35" s="41" t="s">
        <v>6</v>
      </c>
      <c r="L35" s="41"/>
      <c r="M35" s="41" t="s">
        <v>62</v>
      </c>
      <c r="N35" s="41"/>
      <c r="O35" s="41" t="s">
        <v>63</v>
      </c>
      <c r="Q35" s="5"/>
    </row>
    <row r="36" spans="5:17" x14ac:dyDescent="0.2">
      <c r="K36" s="41" t="s">
        <v>7</v>
      </c>
      <c r="L36" s="41"/>
      <c r="M36" s="41" t="s">
        <v>62</v>
      </c>
      <c r="N36" s="41"/>
      <c r="O36" s="41" t="s">
        <v>63</v>
      </c>
    </row>
    <row r="37" spans="5:17" x14ac:dyDescent="0.2">
      <c r="K37" s="41" t="s">
        <v>8</v>
      </c>
      <c r="L37" s="41"/>
      <c r="M37" s="41" t="s">
        <v>62</v>
      </c>
      <c r="N37" s="41"/>
      <c r="O37" s="41" t="s">
        <v>63</v>
      </c>
    </row>
    <row r="38" spans="5:17" x14ac:dyDescent="0.2">
      <c r="E38" s="5"/>
      <c r="K38" s="41" t="s">
        <v>14</v>
      </c>
      <c r="L38" s="41"/>
      <c r="M38" s="41" t="s">
        <v>62</v>
      </c>
      <c r="N38" s="41"/>
      <c r="O38" s="41" t="s">
        <v>63</v>
      </c>
    </row>
    <row r="39" spans="5:17" x14ac:dyDescent="0.2">
      <c r="K39" s="41" t="s">
        <v>15</v>
      </c>
      <c r="L39" s="41"/>
      <c r="M39" s="41" t="s">
        <v>62</v>
      </c>
      <c r="N39" s="41"/>
      <c r="O39" s="41" t="s">
        <v>63</v>
      </c>
    </row>
    <row r="40" spans="5:17" x14ac:dyDescent="0.2">
      <c r="K40" s="41" t="s">
        <v>16</v>
      </c>
      <c r="L40" s="41"/>
      <c r="M40" s="41" t="s">
        <v>62</v>
      </c>
      <c r="N40" s="41"/>
      <c r="O40" s="41" t="s">
        <v>63</v>
      </c>
    </row>
    <row r="41" spans="5:17" x14ac:dyDescent="0.2">
      <c r="K41" s="41" t="s">
        <v>17</v>
      </c>
      <c r="L41" s="41"/>
      <c r="M41" s="41" t="s">
        <v>62</v>
      </c>
      <c r="N41" s="41"/>
      <c r="O41" s="41" t="s">
        <v>63</v>
      </c>
    </row>
    <row r="42" spans="5:17" x14ac:dyDescent="0.2">
      <c r="K42" s="41" t="s">
        <v>18</v>
      </c>
      <c r="L42" s="41"/>
      <c r="M42" s="41" t="s">
        <v>62</v>
      </c>
      <c r="N42" s="41"/>
      <c r="O42" s="41" t="s">
        <v>63</v>
      </c>
    </row>
    <row r="43" spans="5:17" x14ac:dyDescent="0.2">
      <c r="K43" s="41" t="s">
        <v>19</v>
      </c>
      <c r="L43" s="41"/>
      <c r="M43" s="41" t="s">
        <v>62</v>
      </c>
      <c r="N43" s="41"/>
      <c r="O43" s="41" t="s">
        <v>63</v>
      </c>
    </row>
  </sheetData>
  <mergeCells count="44">
    <mergeCell ref="B27:C27"/>
    <mergeCell ref="Q28:R28"/>
    <mergeCell ref="B19:C19"/>
    <mergeCell ref="B20:C20"/>
    <mergeCell ref="B21:C21"/>
    <mergeCell ref="B22:C22"/>
    <mergeCell ref="B23:C23"/>
    <mergeCell ref="B24:C24"/>
    <mergeCell ref="B25:C25"/>
    <mergeCell ref="B26:C26"/>
    <mergeCell ref="B18:C18"/>
    <mergeCell ref="A10:D10"/>
    <mergeCell ref="A13:D13"/>
    <mergeCell ref="B14:C14"/>
    <mergeCell ref="B15:C15"/>
    <mergeCell ref="B16:C16"/>
    <mergeCell ref="B17:C17"/>
    <mergeCell ref="A11:E11"/>
    <mergeCell ref="A12:E12"/>
    <mergeCell ref="F12:R12"/>
    <mergeCell ref="A9:D9"/>
    <mergeCell ref="C6:C7"/>
    <mergeCell ref="D6:D7"/>
    <mergeCell ref="K6:K7"/>
    <mergeCell ref="L6:L7"/>
    <mergeCell ref="E6:E7"/>
    <mergeCell ref="F10:N10"/>
    <mergeCell ref="O10:P10"/>
    <mergeCell ref="F6:F7"/>
    <mergeCell ref="G6:G7"/>
    <mergeCell ref="H6:H7"/>
    <mergeCell ref="A2:R2"/>
    <mergeCell ref="A3:R3"/>
    <mergeCell ref="A4:E4"/>
    <mergeCell ref="F4:Q4"/>
    <mergeCell ref="B5:E5"/>
    <mergeCell ref="F5:N5"/>
    <mergeCell ref="O5:P6"/>
    <mergeCell ref="Q5:Q7"/>
    <mergeCell ref="R5:R7"/>
    <mergeCell ref="B6:B7"/>
    <mergeCell ref="I6:I7"/>
    <mergeCell ref="J6:J7"/>
    <mergeCell ref="M6:N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Q15"/>
  <sheetViews>
    <sheetView workbookViewId="0">
      <selection activeCell="C22" sqref="C22"/>
    </sheetView>
  </sheetViews>
  <sheetFormatPr defaultRowHeight="12.75" x14ac:dyDescent="0.2"/>
  <sheetData>
    <row r="3" spans="1:17" x14ac:dyDescent="0.2">
      <c r="A3" s="62" t="s">
        <v>71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"/>
    </row>
    <row r="4" spans="1:17" ht="38.25" x14ac:dyDescent="0.2">
      <c r="A4" s="56" t="s">
        <v>9</v>
      </c>
      <c r="B4" s="57"/>
      <c r="C4" s="58"/>
      <c r="D4" s="56"/>
      <c r="E4" s="57"/>
      <c r="F4" s="57"/>
      <c r="G4" s="57"/>
      <c r="H4" s="57"/>
      <c r="I4" s="57"/>
      <c r="J4" s="57"/>
      <c r="K4" s="57"/>
      <c r="L4" s="57"/>
      <c r="M4" s="57"/>
      <c r="N4" s="58"/>
      <c r="O4" s="4" t="s">
        <v>10</v>
      </c>
      <c r="P4" s="4" t="s">
        <v>11</v>
      </c>
      <c r="Q4" s="7" t="s">
        <v>20</v>
      </c>
    </row>
    <row r="5" spans="1:17" ht="31.5" customHeight="1" x14ac:dyDescent="0.2">
      <c r="A5" s="59" t="s">
        <v>3</v>
      </c>
      <c r="B5" s="60"/>
      <c r="C5" s="61"/>
      <c r="D5" s="53" t="s">
        <v>70</v>
      </c>
      <c r="E5" s="54"/>
      <c r="F5" s="54"/>
      <c r="G5" s="54"/>
      <c r="H5" s="54"/>
      <c r="I5" s="54"/>
      <c r="J5" s="54"/>
      <c r="K5" s="54"/>
      <c r="L5" s="54"/>
      <c r="M5" s="54"/>
      <c r="N5" s="55"/>
      <c r="O5" s="7" t="s">
        <v>64</v>
      </c>
      <c r="P5" s="9">
        <v>2</v>
      </c>
      <c r="Q5" s="7" t="s">
        <v>73</v>
      </c>
    </row>
    <row r="6" spans="1:17" x14ac:dyDescent="0.2">
      <c r="A6" s="44" t="s">
        <v>12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 t="s">
        <v>13</v>
      </c>
      <c r="Q6" s="44">
        <v>20.751000000000001</v>
      </c>
    </row>
    <row r="7" spans="1:17" ht="51" x14ac:dyDescent="0.2">
      <c r="A7" s="59" t="s">
        <v>4</v>
      </c>
      <c r="B7" s="60"/>
      <c r="C7" s="61"/>
      <c r="D7" s="53" t="s">
        <v>24</v>
      </c>
      <c r="E7" s="54"/>
      <c r="F7" s="54"/>
      <c r="G7" s="54"/>
      <c r="H7" s="54"/>
      <c r="I7" s="54"/>
      <c r="J7" s="54"/>
      <c r="K7" s="54"/>
      <c r="L7" s="54"/>
      <c r="M7" s="54"/>
      <c r="N7" s="55"/>
      <c r="O7" s="7" t="s">
        <v>66</v>
      </c>
      <c r="P7" s="9">
        <v>0.01</v>
      </c>
      <c r="Q7" s="7" t="s">
        <v>74</v>
      </c>
    </row>
    <row r="8" spans="1:17" x14ac:dyDescent="0.2">
      <c r="A8" s="40" t="s">
        <v>12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 t="s">
        <v>13</v>
      </c>
      <c r="Q8" s="40">
        <v>0.58699999999999997</v>
      </c>
    </row>
    <row r="10" spans="1:17" x14ac:dyDescent="0.2">
      <c r="E10" s="8" t="s">
        <v>53</v>
      </c>
      <c r="F10" s="8"/>
      <c r="G10" s="8"/>
      <c r="H10" s="8"/>
      <c r="I10" s="8"/>
      <c r="J10" s="8"/>
      <c r="K10" s="8"/>
      <c r="L10" s="8"/>
      <c r="M10" s="8"/>
      <c r="N10" s="8"/>
    </row>
    <row r="11" spans="1:17" x14ac:dyDescent="0.2"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7" x14ac:dyDescent="0.2"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7" x14ac:dyDescent="0.2">
      <c r="E13" s="8" t="s">
        <v>54</v>
      </c>
      <c r="F13" s="8" t="s">
        <v>55</v>
      </c>
      <c r="G13" s="8"/>
      <c r="H13" s="8"/>
      <c r="I13" s="8"/>
      <c r="J13" s="8"/>
      <c r="K13" s="8"/>
      <c r="L13" s="8"/>
      <c r="M13" s="8"/>
      <c r="N13" s="8"/>
    </row>
    <row r="14" spans="1:17" x14ac:dyDescent="0.2"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7" x14ac:dyDescent="0.2">
      <c r="E15" s="8"/>
      <c r="F15" s="8"/>
      <c r="G15" s="8"/>
      <c r="H15" s="8"/>
      <c r="I15" s="8"/>
      <c r="J15" s="8"/>
      <c r="K15" s="8"/>
      <c r="L15" s="8"/>
      <c r="M15" s="8"/>
      <c r="N15" s="8"/>
    </row>
  </sheetData>
  <mergeCells count="7">
    <mergeCell ref="A7:C7"/>
    <mergeCell ref="D7:N7"/>
    <mergeCell ref="A3:P3"/>
    <mergeCell ref="A4:C4"/>
    <mergeCell ref="D4:N4"/>
    <mergeCell ref="A5:C5"/>
    <mergeCell ref="D5:N5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J17"/>
  <sheetViews>
    <sheetView workbookViewId="0">
      <selection activeCell="E33" sqref="E33"/>
    </sheetView>
  </sheetViews>
  <sheetFormatPr defaultRowHeight="12.75" x14ac:dyDescent="0.2"/>
  <sheetData>
    <row r="2" spans="1:10" x14ac:dyDescent="0.2">
      <c r="A2" s="126" t="s">
        <v>69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0" x14ac:dyDescent="0.2">
      <c r="A3" s="65"/>
      <c r="B3" s="65"/>
      <c r="C3" s="65"/>
      <c r="D3" s="63" t="s">
        <v>21</v>
      </c>
      <c r="E3" s="63"/>
      <c r="F3" s="63"/>
      <c r="G3" s="64" t="s">
        <v>22</v>
      </c>
      <c r="H3" s="64"/>
      <c r="I3" s="64"/>
    </row>
    <row r="4" spans="1:10" x14ac:dyDescent="0.2">
      <c r="A4" s="67"/>
      <c r="B4" s="67"/>
      <c r="C4" s="67"/>
      <c r="D4" s="29" t="s">
        <v>56</v>
      </c>
      <c r="E4" s="30" t="s">
        <v>42</v>
      </c>
      <c r="F4" s="30" t="s">
        <v>23</v>
      </c>
      <c r="G4" s="31" t="s">
        <v>56</v>
      </c>
      <c r="H4" s="31" t="s">
        <v>42</v>
      </c>
      <c r="I4" s="31" t="s">
        <v>23</v>
      </c>
    </row>
    <row r="5" spans="1:10" x14ac:dyDescent="0.2">
      <c r="A5" s="65" t="s">
        <v>3</v>
      </c>
      <c r="B5" s="65"/>
      <c r="C5" s="65"/>
      <c r="D5" s="29">
        <v>63837.47</v>
      </c>
      <c r="E5" s="48">
        <v>56106.53</v>
      </c>
      <c r="F5" s="30">
        <f t="shared" ref="F5:F6" si="0">D5-E5</f>
        <v>7730.9400000000023</v>
      </c>
      <c r="G5" s="31">
        <v>31394.080000000002</v>
      </c>
      <c r="H5" s="31">
        <v>27355.34</v>
      </c>
      <c r="I5" s="31">
        <f t="shared" ref="I5:I6" si="1">G5-H5</f>
        <v>4038.7400000000016</v>
      </c>
    </row>
    <row r="6" spans="1:10" x14ac:dyDescent="0.2">
      <c r="A6" s="69" t="s">
        <v>4</v>
      </c>
      <c r="B6" s="67"/>
      <c r="C6" s="68"/>
      <c r="D6" s="29">
        <v>65072.17</v>
      </c>
      <c r="E6" s="30">
        <v>54690.52</v>
      </c>
      <c r="F6" s="30">
        <f t="shared" si="0"/>
        <v>10381.650000000001</v>
      </c>
      <c r="G6" s="31">
        <v>32001.279999999999</v>
      </c>
      <c r="H6" s="31">
        <v>27058.46</v>
      </c>
      <c r="I6" s="31">
        <f t="shared" si="1"/>
        <v>4942.82</v>
      </c>
    </row>
    <row r="7" spans="1:10" x14ac:dyDescent="0.2">
      <c r="A7" s="127" t="s">
        <v>5</v>
      </c>
      <c r="B7" s="65"/>
      <c r="C7" s="65"/>
      <c r="D7" s="29"/>
      <c r="E7" s="29"/>
      <c r="F7" s="30"/>
      <c r="G7" s="31"/>
      <c r="H7" s="31"/>
      <c r="I7" s="31"/>
    </row>
    <row r="8" spans="1:10" x14ac:dyDescent="0.2">
      <c r="A8" s="123" t="s">
        <v>6</v>
      </c>
      <c r="B8" s="124"/>
      <c r="C8" s="125"/>
      <c r="D8" s="29"/>
      <c r="E8" s="29"/>
      <c r="F8" s="30"/>
      <c r="G8" s="31"/>
      <c r="H8" s="31"/>
      <c r="I8" s="31"/>
    </row>
    <row r="9" spans="1:10" x14ac:dyDescent="0.2">
      <c r="A9" s="123" t="s">
        <v>7</v>
      </c>
      <c r="B9" s="124"/>
      <c r="C9" s="125"/>
      <c r="D9" s="29"/>
      <c r="E9" s="29"/>
      <c r="F9" s="30"/>
      <c r="G9" s="31"/>
      <c r="H9" s="31"/>
      <c r="I9" s="31"/>
    </row>
    <row r="10" spans="1:10" x14ac:dyDescent="0.2">
      <c r="A10" s="123" t="s">
        <v>8</v>
      </c>
      <c r="B10" s="124"/>
      <c r="C10" s="125"/>
      <c r="D10" s="29"/>
      <c r="E10" s="29"/>
      <c r="F10" s="30"/>
      <c r="G10" s="31"/>
      <c r="H10" s="31"/>
      <c r="I10" s="31"/>
    </row>
    <row r="11" spans="1:10" x14ac:dyDescent="0.2">
      <c r="A11" s="123" t="s">
        <v>14</v>
      </c>
      <c r="B11" s="124"/>
      <c r="C11" s="125"/>
      <c r="D11" s="29"/>
      <c r="E11" s="29"/>
      <c r="F11" s="30"/>
      <c r="G11" s="31"/>
      <c r="H11" s="31"/>
      <c r="I11" s="31"/>
    </row>
    <row r="12" spans="1:10" x14ac:dyDescent="0.2">
      <c r="A12" s="123" t="s">
        <v>15</v>
      </c>
      <c r="B12" s="124"/>
      <c r="C12" s="125"/>
      <c r="D12" s="29"/>
      <c r="E12" s="29"/>
      <c r="F12" s="30"/>
      <c r="G12" s="31"/>
      <c r="H12" s="31"/>
      <c r="I12" s="31"/>
    </row>
    <row r="13" spans="1:10" x14ac:dyDescent="0.2">
      <c r="A13" s="123" t="s">
        <v>16</v>
      </c>
      <c r="B13" s="124"/>
      <c r="C13" s="125"/>
      <c r="D13" s="29"/>
      <c r="E13" s="29"/>
      <c r="F13" s="30"/>
      <c r="G13" s="31"/>
      <c r="H13" s="31"/>
      <c r="I13" s="31"/>
    </row>
    <row r="14" spans="1:10" x14ac:dyDescent="0.2">
      <c r="A14" s="123" t="s">
        <v>17</v>
      </c>
      <c r="B14" s="124"/>
      <c r="C14" s="125"/>
      <c r="D14" s="29"/>
      <c r="E14" s="29"/>
      <c r="F14" s="30"/>
      <c r="G14" s="31"/>
      <c r="H14" s="31"/>
      <c r="I14" s="31"/>
    </row>
    <row r="15" spans="1:10" x14ac:dyDescent="0.2">
      <c r="A15" s="123" t="s">
        <v>18</v>
      </c>
      <c r="B15" s="124"/>
      <c r="C15" s="125"/>
      <c r="D15" s="29"/>
      <c r="E15" s="29"/>
      <c r="F15" s="30"/>
      <c r="G15" s="31"/>
      <c r="H15" s="31"/>
      <c r="I15" s="31"/>
    </row>
    <row r="16" spans="1:10" x14ac:dyDescent="0.2">
      <c r="A16" s="123" t="s">
        <v>19</v>
      </c>
      <c r="B16" s="124"/>
      <c r="C16" s="125"/>
      <c r="D16" s="29"/>
      <c r="E16" s="29"/>
      <c r="F16" s="30"/>
      <c r="G16" s="31"/>
      <c r="H16" s="31"/>
      <c r="I16" s="31"/>
    </row>
    <row r="17" spans="1:9" x14ac:dyDescent="0.2">
      <c r="A17" s="127" t="s">
        <v>2</v>
      </c>
      <c r="B17" s="65"/>
      <c r="C17" s="65"/>
      <c r="D17" s="32">
        <f t="shared" ref="D17:I17" si="2">SUM(D5:D16)</f>
        <v>128909.64</v>
      </c>
      <c r="E17" s="32">
        <f t="shared" si="2"/>
        <v>110797.04999999999</v>
      </c>
      <c r="F17" s="32">
        <f t="shared" si="2"/>
        <v>18112.590000000004</v>
      </c>
      <c r="G17" s="32">
        <f>SUM(G5:G16)</f>
        <v>63395.360000000001</v>
      </c>
      <c r="H17" s="32">
        <f t="shared" si="2"/>
        <v>54413.8</v>
      </c>
      <c r="I17" s="32">
        <f t="shared" si="2"/>
        <v>8981.5600000000013</v>
      </c>
    </row>
  </sheetData>
  <mergeCells count="18"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5:C5"/>
    <mergeCell ref="A2:J2"/>
    <mergeCell ref="A3:C3"/>
    <mergeCell ref="D3:F3"/>
    <mergeCell ref="G3:I3"/>
    <mergeCell ref="A4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Лист4</vt:lpstr>
      <vt:lpstr>2025</vt:lpstr>
      <vt:lpstr>работы 2025</vt:lpstr>
      <vt:lpstr>вода 2025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Imango</dc:creator>
  <cp:lastModifiedBy>User</cp:lastModifiedBy>
  <cp:lastPrinted>2021-09-20T06:38:59Z</cp:lastPrinted>
  <dcterms:created xsi:type="dcterms:W3CDTF">2007-02-04T12:22:59Z</dcterms:created>
  <dcterms:modified xsi:type="dcterms:W3CDTF">2025-04-15T11:04:11Z</dcterms:modified>
</cp:coreProperties>
</file>