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45" windowWidth="19440" windowHeight="12510"/>
  </bookViews>
  <sheets>
    <sheet name="2025" sheetId="25" r:id="rId1"/>
    <sheet name="работы 2025" sheetId="26" r:id="rId2"/>
  </sheets>
  <calcPr calcId="145621"/>
</workbook>
</file>

<file path=xl/calcChain.xml><?xml version="1.0" encoding="utf-8"?>
<calcChain xmlns="http://schemas.openxmlformats.org/spreadsheetml/2006/main">
  <c r="L15" i="25" l="1"/>
  <c r="P26" i="25" l="1"/>
  <c r="O26" i="25"/>
  <c r="N26" i="25"/>
  <c r="M26" i="25"/>
  <c r="L26" i="25"/>
  <c r="K26" i="25"/>
  <c r="J26" i="25"/>
  <c r="I26" i="25"/>
  <c r="H26" i="25"/>
  <c r="F26" i="25"/>
  <c r="G26" i="25"/>
  <c r="D26" i="25"/>
  <c r="B26" i="25"/>
  <c r="Q15" i="25"/>
  <c r="Q26" i="25" s="1"/>
  <c r="L14" i="25" l="1"/>
  <c r="D14" i="25" l="1"/>
  <c r="N14" i="25" l="1"/>
  <c r="Q14" i="25" l="1"/>
  <c r="Q10" i="25"/>
  <c r="Q8" i="25"/>
  <c r="P27" i="25" l="1"/>
</calcChain>
</file>

<file path=xl/sharedStrings.xml><?xml version="1.0" encoding="utf-8"?>
<sst xmlns="http://schemas.openxmlformats.org/spreadsheetml/2006/main" count="114" uniqueCount="74">
  <si>
    <t>январь</t>
  </si>
  <si>
    <t>март</t>
  </si>
  <si>
    <t>май</t>
  </si>
  <si>
    <t>июнь</t>
  </si>
  <si>
    <t>июль</t>
  </si>
  <si>
    <t>Содержание</t>
  </si>
  <si>
    <t>итого</t>
  </si>
  <si>
    <t>ремонт</t>
  </si>
  <si>
    <t>апрель</t>
  </si>
  <si>
    <t>Месяц</t>
  </si>
  <si>
    <t>ед. изм.</t>
  </si>
  <si>
    <t>кол-во</t>
  </si>
  <si>
    <t>ИТОГО</t>
  </si>
  <si>
    <t>тыс.руб.</t>
  </si>
  <si>
    <t>февраль</t>
  </si>
  <si>
    <t>август</t>
  </si>
  <si>
    <t>сентябрь</t>
  </si>
  <si>
    <t>октябрь</t>
  </si>
  <si>
    <t>ноябрь</t>
  </si>
  <si>
    <t>декабрь</t>
  </si>
  <si>
    <t>Место провед-я работ</t>
  </si>
  <si>
    <t>долг</t>
  </si>
  <si>
    <t>Наименование видов работ (услуги)</t>
  </si>
  <si>
    <t>тариф</t>
  </si>
  <si>
    <t>ТЕКУЩИЙ  РЕМОНТ</t>
  </si>
  <si>
    <t>РАБОТЫ   ПО  УПРАВЛЕНИЮ</t>
  </si>
  <si>
    <t>содер-жание</t>
  </si>
  <si>
    <t>начисление и сбор платы за содержание и ремонт жилых помещений, взыскание задолженности</t>
  </si>
  <si>
    <t xml:space="preserve">аварийно-диспетчерское обслуживание, обеспечение устранения аварий на внутридомовых инженерных системах </t>
  </si>
  <si>
    <t>работы по содержанию оборудования и систем инженерно-технического обеспечения , обслуживание приборов учета</t>
  </si>
  <si>
    <t>работы по содержанию конструктивных элементов многоквартирных домов, профилактические обходы и осмотры</t>
  </si>
  <si>
    <t xml:space="preserve">Прочие работы по содержанию общедомового имущества </t>
  </si>
  <si>
    <t xml:space="preserve"> оборудования и систем инженерно-технического обеспечения и  приборов учета</t>
  </si>
  <si>
    <t xml:space="preserve"> конструктивных элементов многоквартирных домов</t>
  </si>
  <si>
    <t>периодичность работ</t>
  </si>
  <si>
    <t xml:space="preserve">ежедневно </t>
  </si>
  <si>
    <t>ежемесячно</t>
  </si>
  <si>
    <t>ежедневно</t>
  </si>
  <si>
    <t>сметная стоимость выполненной работы (услуги) за месяц</t>
  </si>
  <si>
    <t>оплачено</t>
  </si>
  <si>
    <t>Цена выполненной работы (оказанной услуги) в руб.</t>
  </si>
  <si>
    <t>остаток денежных средств на начало года</t>
  </si>
  <si>
    <t>янв.</t>
  </si>
  <si>
    <t>февр.</t>
  </si>
  <si>
    <t>апр.</t>
  </si>
  <si>
    <t>сент.</t>
  </si>
  <si>
    <t>окт.</t>
  </si>
  <si>
    <t>нояб.</t>
  </si>
  <si>
    <t>декаб.</t>
  </si>
  <si>
    <t>ИТОГО:</t>
  </si>
  <si>
    <t>Принял:</t>
  </si>
  <si>
    <t>___________________________________</t>
  </si>
  <si>
    <t>начислено</t>
  </si>
  <si>
    <t xml:space="preserve"> управле-ние</t>
  </si>
  <si>
    <t>оплата коммунальных ресурсов на содержание ОДИ</t>
  </si>
  <si>
    <t>1 полугодие</t>
  </si>
  <si>
    <t>услуги сторонних организаций, разовые работы</t>
  </si>
  <si>
    <t>10 фасонных частей</t>
  </si>
  <si>
    <t>эл-во</t>
  </si>
  <si>
    <t>х/в</t>
  </si>
  <si>
    <t>Прокладка внутренних трубопроводов канализации из полипропиленовых труб диаметром: 110 мм</t>
  </si>
  <si>
    <t>Работы по уборке придомовой территории</t>
  </si>
  <si>
    <t>100 м трубопровода</t>
  </si>
  <si>
    <t>общехозяйственные расходы</t>
  </si>
  <si>
    <t>Установка полиэтиленовых фасонных частей: отводов, колен, патрубков, переходов,компенсаторов,ревизий,п/отводов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</si>
  <si>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</si>
  <si>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Перечень выполненных работ по сметам за 2025 год по дому Кочубея 7   </t>
  </si>
  <si>
    <t>Информация о доходах и расходах по дому __Кочубея 7__на 2025год.</t>
  </si>
  <si>
    <t>(8подвал)</t>
  </si>
  <si>
    <t>(1 теплоузел)</t>
  </si>
  <si>
    <t>Узел учета тепловой энергии (УУТЭ) демонтаж ,монтаж  и пусконаладка без диспетчеризации</t>
  </si>
  <si>
    <t>1 компл.</t>
  </si>
  <si>
    <t>(2 теплоузел)</t>
  </si>
  <si>
    <t>демонтаж, приобретение и монтаж ВэПС 4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</si>
</sst>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0.000"/>
  </numFmts>
  <fonts count="32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  <font>
      <sz val="11"/>
      <color indexed="8"/>
      <name val="Calibri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7"/>
      <name val="Arial Cyr"/>
      <charset val="204"/>
    </font>
    <font>
      <b/>
      <sz val="7"/>
      <name val="Arial Cyr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6"/>
      <name val="Arial Cyr"/>
      <charset val="204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6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19" borderId="0" applyNumberFormat="0" applyBorder="0" applyAlignment="0" applyProtection="0"/>
    <xf numFmtId="0" fontId="10" fillId="8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15" applyNumberFormat="0" applyAlignment="0" applyProtection="0"/>
    <xf numFmtId="0" fontId="12" fillId="27" borderId="16" applyNumberFormat="0" applyAlignment="0" applyProtection="0"/>
    <xf numFmtId="0" fontId="13" fillId="27" borderId="15" applyNumberFormat="0" applyAlignment="0" applyProtection="0"/>
    <xf numFmtId="0" fontId="14" fillId="0" borderId="17" applyNumberFormat="0" applyFill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20" applyNumberFormat="0" applyFill="0" applyAlignment="0" applyProtection="0"/>
    <xf numFmtId="0" fontId="18" fillId="28" borderId="21" applyNumberFormat="0" applyAlignment="0" applyProtection="0"/>
    <xf numFmtId="0" fontId="19" fillId="0" borderId="0" applyNumberFormat="0" applyFill="0" applyBorder="0" applyAlignment="0" applyProtection="0"/>
    <xf numFmtId="0" fontId="20" fillId="29" borderId="0" applyNumberFormat="0" applyBorder="0" applyAlignment="0" applyProtection="0"/>
    <xf numFmtId="0" fontId="21" fillId="30" borderId="0" applyNumberFormat="0" applyBorder="0" applyAlignment="0" applyProtection="0"/>
    <xf numFmtId="0" fontId="22" fillId="0" borderId="0" applyNumberFormat="0" applyFill="0" applyBorder="0" applyAlignment="0" applyProtection="0"/>
    <xf numFmtId="0" fontId="5" fillId="31" borderId="22" applyNumberFormat="0" applyFont="0" applyAlignment="0" applyProtection="0"/>
    <xf numFmtId="0" fontId="23" fillId="0" borderId="23" applyNumberFormat="0" applyFill="0" applyAlignment="0" applyProtection="0"/>
    <xf numFmtId="0" fontId="24" fillId="0" borderId="0" applyNumberFormat="0" applyFill="0" applyBorder="0" applyAlignment="0" applyProtection="0"/>
    <xf numFmtId="0" fontId="25" fillId="32" borderId="0" applyNumberFormat="0" applyBorder="0" applyAlignment="0" applyProtection="0"/>
  </cellStyleXfs>
  <cellXfs count="118">
    <xf numFmtId="0" fontId="0" fillId="0" borderId="0" xfId="0"/>
    <xf numFmtId="2" fontId="0" fillId="0" borderId="0" xfId="0" applyNumberFormat="1"/>
    <xf numFmtId="164" fontId="0" fillId="0" borderId="0" xfId="0" applyNumberFormat="1"/>
    <xf numFmtId="0" fontId="0" fillId="0" borderId="2" xfId="0" applyBorder="1"/>
    <xf numFmtId="164" fontId="2" fillId="0" borderId="0" xfId="0" applyNumberFormat="1" applyFont="1"/>
    <xf numFmtId="0" fontId="0" fillId="0" borderId="2" xfId="0" applyBorder="1" applyAlignment="1">
      <alignment wrapText="1"/>
    </xf>
    <xf numFmtId="4" fontId="0" fillId="0" borderId="0" xfId="0" applyNumberFormat="1"/>
    <xf numFmtId="0" fontId="3" fillId="0" borderId="0" xfId="0" applyFont="1"/>
    <xf numFmtId="2" fontId="7" fillId="39" borderId="13" xfId="0" applyNumberFormat="1" applyFont="1" applyFill="1" applyBorder="1"/>
    <xf numFmtId="2" fontId="7" fillId="0" borderId="6" xfId="0" applyNumberFormat="1" applyFont="1" applyBorder="1" applyAlignment="1">
      <alignment horizontal="center" vertical="top" wrapText="1"/>
    </xf>
    <xf numFmtId="2" fontId="2" fillId="40" borderId="6" xfId="0" applyNumberFormat="1" applyFont="1" applyFill="1" applyBorder="1" applyAlignment="1">
      <alignment horizontal="center" vertical="top" wrapText="1"/>
    </xf>
    <xf numFmtId="2" fontId="2" fillId="34" borderId="12" xfId="0" applyNumberFormat="1" applyFont="1" applyFill="1" applyBorder="1" applyAlignment="1">
      <alignment horizontal="center" vertical="top" wrapText="1"/>
    </xf>
    <xf numFmtId="17" fontId="4" fillId="9" borderId="2" xfId="0" applyNumberFormat="1" applyFont="1" applyFill="1" applyBorder="1" applyAlignment="1">
      <alignment horizontal="left"/>
    </xf>
    <xf numFmtId="164" fontId="2" fillId="34" borderId="2" xfId="0" applyNumberFormat="1" applyFont="1" applyFill="1" applyBorder="1"/>
    <xf numFmtId="164" fontId="2" fillId="34" borderId="6" xfId="0" applyNumberFormat="1" applyFont="1" applyFill="1" applyBorder="1"/>
    <xf numFmtId="4" fontId="2" fillId="34" borderId="2" xfId="0" applyNumberFormat="1" applyFont="1" applyFill="1" applyBorder="1"/>
    <xf numFmtId="0" fontId="4" fillId="35" borderId="2" xfId="0" applyFont="1" applyFill="1" applyBorder="1"/>
    <xf numFmtId="164" fontId="2" fillId="42" borderId="2" xfId="0" applyNumberFormat="1" applyFont="1" applyFill="1" applyBorder="1"/>
    <xf numFmtId="0" fontId="4" fillId="0" borderId="0" xfId="0" applyFont="1"/>
    <xf numFmtId="164" fontId="27" fillId="35" borderId="2" xfId="0" applyNumberFormat="1" applyFont="1" applyFill="1" applyBorder="1"/>
    <xf numFmtId="4" fontId="28" fillId="35" borderId="2" xfId="0" applyNumberFormat="1" applyFont="1" applyFill="1" applyBorder="1"/>
    <xf numFmtId="0" fontId="1" fillId="39" borderId="13" xfId="0" applyFont="1" applyFill="1" applyBorder="1"/>
    <xf numFmtId="0" fontId="1" fillId="39" borderId="13" xfId="0" applyFont="1" applyFill="1" applyBorder="1" applyAlignment="1">
      <alignment wrapText="1"/>
    </xf>
    <xf numFmtId="2" fontId="2" fillId="0" borderId="6" xfId="0" applyNumberFormat="1" applyFont="1" applyBorder="1" applyAlignment="1">
      <alignment vertical="top" textRotation="90" wrapText="1"/>
    </xf>
    <xf numFmtId="0" fontId="1" fillId="39" borderId="2" xfId="0" applyFont="1" applyFill="1" applyBorder="1" applyAlignment="1">
      <alignment horizontal="center" wrapText="1"/>
    </xf>
    <xf numFmtId="0" fontId="2" fillId="33" borderId="5" xfId="0" applyFont="1" applyFill="1" applyBorder="1" applyAlignment="1">
      <alignment horizontal="center" wrapText="1"/>
    </xf>
    <xf numFmtId="4" fontId="2" fillId="42" borderId="2" xfId="0" applyNumberFormat="1" applyFont="1" applyFill="1" applyBorder="1"/>
    <xf numFmtId="164" fontId="27" fillId="33" borderId="2" xfId="0" applyNumberFormat="1" applyFont="1" applyFill="1" applyBorder="1"/>
    <xf numFmtId="164" fontId="27" fillId="40" borderId="2" xfId="0" applyNumberFormat="1" applyFont="1" applyFill="1" applyBorder="1"/>
    <xf numFmtId="164" fontId="8" fillId="0" borderId="0" xfId="0" applyNumberFormat="1" applyFont="1"/>
    <xf numFmtId="4" fontId="27" fillId="39" borderId="2" xfId="0" applyNumberFormat="1" applyFont="1" applyFill="1" applyBorder="1" applyAlignment="1">
      <alignment horizontal="center"/>
    </xf>
    <xf numFmtId="4" fontId="27" fillId="39" borderId="2" xfId="0" applyNumberFormat="1" applyFont="1" applyFill="1" applyBorder="1"/>
    <xf numFmtId="164" fontId="27" fillId="34" borderId="2" xfId="0" applyNumberFormat="1" applyFont="1" applyFill="1" applyBorder="1"/>
    <xf numFmtId="0" fontId="0" fillId="34" borderId="0" xfId="0" applyFill="1"/>
    <xf numFmtId="0" fontId="3" fillId="41" borderId="0" xfId="0" applyFont="1" applyFill="1"/>
    <xf numFmtId="164" fontId="2" fillId="34" borderId="0" xfId="0" applyNumberFormat="1" applyFont="1" applyFill="1"/>
    <xf numFmtId="0" fontId="29" fillId="0" borderId="2" xfId="0" applyFont="1" applyBorder="1" applyAlignment="1">
      <alignment horizontal="center" vertical="top" wrapText="1"/>
    </xf>
    <xf numFmtId="0" fontId="30" fillId="0" borderId="2" xfId="0" applyFont="1" applyBorder="1" applyAlignment="1">
      <alignment horizontal="center" vertical="top" wrapText="1"/>
    </xf>
    <xf numFmtId="2" fontId="3" fillId="37" borderId="12" xfId="0" applyNumberFormat="1" applyFont="1" applyFill="1" applyBorder="1"/>
    <xf numFmtId="2" fontId="3" fillId="37" borderId="12" xfId="0" applyNumberFormat="1" applyFont="1" applyFill="1" applyBorder="1" applyAlignment="1">
      <alignment horizontal="left"/>
    </xf>
    <xf numFmtId="0" fontId="31" fillId="35" borderId="7" xfId="0" applyFont="1" applyFill="1" applyBorder="1" applyAlignment="1">
      <alignment wrapText="1"/>
    </xf>
    <xf numFmtId="2" fontId="2" fillId="35" borderId="12" xfId="0" applyNumberFormat="1" applyFont="1" applyFill="1" applyBorder="1" applyAlignment="1">
      <alignment horizontal="center" vertical="top"/>
    </xf>
    <xf numFmtId="2" fontId="2" fillId="35" borderId="14" xfId="0" applyNumberFormat="1" applyFont="1" applyFill="1" applyBorder="1" applyAlignment="1">
      <alignment horizontal="center" vertical="top"/>
    </xf>
    <xf numFmtId="2" fontId="2" fillId="35" borderId="6" xfId="0" applyNumberFormat="1" applyFont="1" applyFill="1" applyBorder="1" applyAlignment="1">
      <alignment horizontal="center" vertical="top"/>
    </xf>
    <xf numFmtId="2" fontId="2" fillId="35" borderId="2" xfId="0" applyNumberFormat="1" applyFont="1" applyFill="1" applyBorder="1" applyAlignment="1">
      <alignment horizontal="right" vertical="top" wrapText="1"/>
    </xf>
    <xf numFmtId="2" fontId="7" fillId="35" borderId="2" xfId="0" applyNumberFormat="1" applyFont="1" applyFill="1" applyBorder="1" applyAlignment="1">
      <alignment vertical="top" wrapText="1"/>
    </xf>
    <xf numFmtId="2" fontId="7" fillId="35" borderId="6" xfId="0" applyNumberFormat="1" applyFont="1" applyFill="1" applyBorder="1" applyAlignment="1">
      <alignment horizontal="center" vertical="top" wrapText="1"/>
    </xf>
    <xf numFmtId="2" fontId="2" fillId="34" borderId="8" xfId="0" applyNumberFormat="1" applyFont="1" applyFill="1" applyBorder="1" applyAlignment="1">
      <alignment horizontal="center" vertical="top" wrapText="1"/>
    </xf>
    <xf numFmtId="2" fontId="2" fillId="34" borderId="5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left" vertical="top" textRotation="90" wrapText="1"/>
    </xf>
    <xf numFmtId="2" fontId="1" fillId="34" borderId="7" xfId="0" applyNumberFormat="1" applyFont="1" applyFill="1" applyBorder="1" applyAlignment="1">
      <alignment horizontal="center" vertical="top" wrapText="1"/>
    </xf>
    <xf numFmtId="17" fontId="4" fillId="9" borderId="0" xfId="0" applyNumberFormat="1" applyFont="1" applyFill="1" applyBorder="1" applyAlignment="1">
      <alignment horizontal="left"/>
    </xf>
    <xf numFmtId="164" fontId="27" fillId="35" borderId="7" xfId="0" applyNumberFormat="1" applyFont="1" applyFill="1" applyBorder="1" applyAlignment="1">
      <alignment horizontal="center"/>
    </xf>
    <xf numFmtId="164" fontId="27" fillId="35" borderId="5" xfId="0" applyNumberFormat="1" applyFont="1" applyFill="1" applyBorder="1" applyAlignment="1">
      <alignment horizontal="center"/>
    </xf>
    <xf numFmtId="164" fontId="8" fillId="0" borderId="11" xfId="0" applyNumberFormat="1" applyFont="1" applyBorder="1" applyAlignment="1">
      <alignment horizontal="center"/>
    </xf>
    <xf numFmtId="164" fontId="2" fillId="38" borderId="7" xfId="0" applyNumberFormat="1" applyFont="1" applyFill="1" applyBorder="1" applyAlignment="1">
      <alignment horizontal="center"/>
    </xf>
    <xf numFmtId="164" fontId="2" fillId="38" borderId="5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top" wrapText="1"/>
    </xf>
    <xf numFmtId="2" fontId="7" fillId="0" borderId="5" xfId="0" applyNumberFormat="1" applyFont="1" applyBorder="1" applyAlignment="1">
      <alignment horizontal="center" vertical="top" wrapText="1"/>
    </xf>
    <xf numFmtId="0" fontId="1" fillId="40" borderId="7" xfId="0" applyFont="1" applyFill="1" applyBorder="1" applyAlignment="1">
      <alignment horizontal="center" wrapText="1"/>
    </xf>
    <xf numFmtId="0" fontId="1" fillId="40" borderId="8" xfId="0" applyFont="1" applyFill="1" applyBorder="1" applyAlignment="1">
      <alignment horizontal="center" wrapText="1"/>
    </xf>
    <xf numFmtId="0" fontId="1" fillId="40" borderId="5" xfId="0" applyFont="1" applyFill="1" applyBorder="1" applyAlignment="1">
      <alignment horizontal="center" wrapText="1"/>
    </xf>
    <xf numFmtId="0" fontId="3" fillId="39" borderId="8" xfId="0" applyFont="1" applyFill="1" applyBorder="1" applyAlignment="1">
      <alignment horizontal="center" wrapText="1"/>
    </xf>
    <xf numFmtId="0" fontId="3" fillId="39" borderId="5" xfId="0" applyFont="1" applyFill="1" applyBorder="1" applyAlignment="1">
      <alignment horizontal="center" wrapText="1"/>
    </xf>
    <xf numFmtId="2" fontId="1" fillId="34" borderId="7" xfId="0" applyNumberFormat="1" applyFont="1" applyFill="1" applyBorder="1" applyAlignment="1">
      <alignment horizontal="center" vertical="top" wrapText="1"/>
    </xf>
    <xf numFmtId="2" fontId="1" fillId="34" borderId="8" xfId="0" applyNumberFormat="1" applyFont="1" applyFill="1" applyBorder="1" applyAlignment="1">
      <alignment horizontal="center" vertical="top" wrapText="1"/>
    </xf>
    <xf numFmtId="2" fontId="1" fillId="34" borderId="5" xfId="0" applyNumberFormat="1" applyFont="1" applyFill="1" applyBorder="1" applyAlignment="1">
      <alignment horizontal="center" vertical="top" wrapText="1"/>
    </xf>
    <xf numFmtId="0" fontId="2" fillId="39" borderId="8" xfId="0" applyFont="1" applyFill="1" applyBorder="1" applyAlignment="1">
      <alignment horizontal="center" wrapText="1"/>
    </xf>
    <xf numFmtId="0" fontId="2" fillId="39" borderId="5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2" fontId="2" fillId="0" borderId="7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wrapText="1"/>
    </xf>
    <xf numFmtId="2" fontId="4" fillId="0" borderId="6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left" vertical="top" textRotation="90" wrapText="1"/>
    </xf>
    <xf numFmtId="2" fontId="2" fillId="0" borderId="6" xfId="0" applyNumberFormat="1" applyFont="1" applyBorder="1" applyAlignment="1">
      <alignment horizontal="left" vertical="top" textRotation="90" wrapText="1"/>
    </xf>
    <xf numFmtId="0" fontId="2" fillId="36" borderId="2" xfId="0" applyFont="1" applyFill="1" applyBorder="1" applyAlignment="1">
      <alignment horizontal="center" wrapText="1"/>
    </xf>
    <xf numFmtId="0" fontId="0" fillId="38" borderId="5" xfId="0" applyFill="1" applyBorder="1"/>
    <xf numFmtId="0" fontId="26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7" fillId="0" borderId="10" xfId="0" applyNumberFormat="1" applyFont="1" applyBorder="1" applyAlignment="1">
      <alignment horizontal="left" wrapText="1"/>
    </xf>
    <xf numFmtId="2" fontId="7" fillId="0" borderId="4" xfId="0" applyNumberFormat="1" applyFont="1" applyBorder="1" applyAlignment="1">
      <alignment horizontal="left" wrapText="1"/>
    </xf>
    <xf numFmtId="2" fontId="7" fillId="0" borderId="9" xfId="0" applyNumberFormat="1" applyFont="1" applyBorder="1" applyAlignment="1">
      <alignment horizontal="left" wrapText="1"/>
    </xf>
    <xf numFmtId="2" fontId="7" fillId="0" borderId="14" xfId="0" applyNumberFormat="1" applyFont="1" applyBorder="1" applyAlignment="1">
      <alignment horizontal="left" wrapText="1"/>
    </xf>
    <xf numFmtId="2" fontId="7" fillId="0" borderId="1" xfId="0" applyNumberFormat="1" applyFont="1" applyBorder="1" applyAlignment="1">
      <alignment horizontal="left" textRotation="90" wrapText="1"/>
    </xf>
    <xf numFmtId="2" fontId="7" fillId="0" borderId="3" xfId="0" applyNumberFormat="1" applyFont="1" applyBorder="1" applyAlignment="1">
      <alignment horizontal="left" textRotation="90" wrapText="1"/>
    </xf>
    <xf numFmtId="2" fontId="7" fillId="0" borderId="6" xfId="0" applyNumberFormat="1" applyFont="1" applyBorder="1" applyAlignment="1">
      <alignment horizontal="left" textRotation="90" wrapText="1"/>
    </xf>
    <xf numFmtId="2" fontId="8" fillId="0" borderId="1" xfId="0" applyNumberFormat="1" applyFont="1" applyBorder="1" applyAlignment="1">
      <alignment horizontal="center" wrapText="1"/>
    </xf>
    <xf numFmtId="2" fontId="8" fillId="0" borderId="3" xfId="0" applyNumberFormat="1" applyFont="1" applyBorder="1" applyAlignment="1">
      <alignment horizontal="center" wrapText="1"/>
    </xf>
    <xf numFmtId="2" fontId="8" fillId="0" borderId="6" xfId="0" applyNumberFormat="1" applyFont="1" applyBorder="1" applyAlignment="1">
      <alignment horizontal="center" wrapText="1"/>
    </xf>
    <xf numFmtId="2" fontId="3" fillId="0" borderId="7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5" fontId="0" fillId="0" borderId="7" xfId="0" applyNumberFormat="1" applyBorder="1" applyAlignment="1">
      <alignment horizontal="left" wrapText="1"/>
    </xf>
    <xf numFmtId="165" fontId="0" fillId="0" borderId="8" xfId="0" applyNumberFormat="1" applyBorder="1" applyAlignment="1">
      <alignment horizontal="left" wrapText="1"/>
    </xf>
    <xf numFmtId="165" fontId="0" fillId="0" borderId="5" xfId="0" applyNumberFormat="1" applyBorder="1" applyAlignment="1">
      <alignment horizontal="left" wrapText="1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165" fontId="0" fillId="0" borderId="7" xfId="0" applyNumberFormat="1" applyBorder="1" applyAlignment="1">
      <alignment horizontal="left"/>
    </xf>
    <xf numFmtId="165" fontId="0" fillId="0" borderId="8" xfId="0" applyNumberFormat="1" applyBorder="1" applyAlignment="1">
      <alignment horizontal="left"/>
    </xf>
    <xf numFmtId="165" fontId="0" fillId="0" borderId="5" xfId="0" applyNumberFormat="1" applyBorder="1" applyAlignment="1">
      <alignment horizontal="left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 2" xfId="38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Q40"/>
  <sheetViews>
    <sheetView tabSelected="1" workbookViewId="0">
      <selection activeCell="H32" sqref="H32"/>
    </sheetView>
  </sheetViews>
  <sheetFormatPr defaultRowHeight="12.75" x14ac:dyDescent="0.2"/>
  <cols>
    <col min="13" max="13" width="10.140625" customWidth="1"/>
  </cols>
  <sheetData>
    <row r="2" spans="1:17" ht="15.75" x14ac:dyDescent="0.25">
      <c r="A2" s="83" t="s">
        <v>67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</row>
    <row r="3" spans="1:17" x14ac:dyDescent="0.2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</row>
    <row r="4" spans="1:17" x14ac:dyDescent="0.2">
      <c r="A4" s="85"/>
      <c r="B4" s="86"/>
      <c r="C4" s="86"/>
      <c r="D4" s="86"/>
      <c r="E4" s="87"/>
      <c r="F4" s="88" t="s">
        <v>22</v>
      </c>
      <c r="G4" s="89"/>
      <c r="H4" s="89"/>
      <c r="I4" s="89"/>
      <c r="J4" s="89"/>
      <c r="K4" s="89"/>
      <c r="L4" s="89"/>
      <c r="M4" s="89"/>
      <c r="N4" s="89"/>
      <c r="O4" s="89"/>
      <c r="P4" s="90"/>
      <c r="Q4" s="3"/>
    </row>
    <row r="5" spans="1:17" x14ac:dyDescent="0.2">
      <c r="A5" s="21"/>
      <c r="B5" s="91" t="s">
        <v>23</v>
      </c>
      <c r="C5" s="92"/>
      <c r="D5" s="92"/>
      <c r="E5" s="93"/>
      <c r="F5" s="94" t="s">
        <v>5</v>
      </c>
      <c r="G5" s="95"/>
      <c r="H5" s="95"/>
      <c r="I5" s="95"/>
      <c r="J5" s="95"/>
      <c r="K5" s="95"/>
      <c r="L5" s="95"/>
      <c r="M5" s="95"/>
      <c r="N5" s="96" t="s">
        <v>24</v>
      </c>
      <c r="O5" s="97"/>
      <c r="P5" s="100" t="s">
        <v>25</v>
      </c>
      <c r="Q5" s="103" t="s">
        <v>12</v>
      </c>
    </row>
    <row r="6" spans="1:17" x14ac:dyDescent="0.2">
      <c r="A6" s="22"/>
      <c r="B6" s="75" t="s">
        <v>26</v>
      </c>
      <c r="C6" s="75" t="s">
        <v>7</v>
      </c>
      <c r="D6" s="75" t="s">
        <v>53</v>
      </c>
      <c r="E6" s="77" t="s">
        <v>6</v>
      </c>
      <c r="F6" s="79" t="s">
        <v>27</v>
      </c>
      <c r="G6" s="79" t="s">
        <v>61</v>
      </c>
      <c r="H6" s="79" t="s">
        <v>28</v>
      </c>
      <c r="I6" s="79" t="s">
        <v>29</v>
      </c>
      <c r="J6" s="79" t="s">
        <v>30</v>
      </c>
      <c r="K6" s="79" t="s">
        <v>63</v>
      </c>
      <c r="L6" s="72" t="s">
        <v>31</v>
      </c>
      <c r="M6" s="74"/>
      <c r="N6" s="98"/>
      <c r="O6" s="99"/>
      <c r="P6" s="101"/>
      <c r="Q6" s="104"/>
    </row>
    <row r="7" spans="1:17" ht="129.75" x14ac:dyDescent="0.2">
      <c r="A7" s="8"/>
      <c r="B7" s="76"/>
      <c r="C7" s="76"/>
      <c r="D7" s="76"/>
      <c r="E7" s="78"/>
      <c r="F7" s="80"/>
      <c r="G7" s="80"/>
      <c r="H7" s="80"/>
      <c r="I7" s="80"/>
      <c r="J7" s="80"/>
      <c r="K7" s="80"/>
      <c r="L7" s="23" t="s">
        <v>54</v>
      </c>
      <c r="M7" s="23" t="s">
        <v>56</v>
      </c>
      <c r="N7" s="49" t="s">
        <v>32</v>
      </c>
      <c r="O7" s="49" t="s">
        <v>33</v>
      </c>
      <c r="P7" s="102"/>
      <c r="Q7" s="105"/>
    </row>
    <row r="8" spans="1:17" x14ac:dyDescent="0.2">
      <c r="A8" s="40" t="s">
        <v>55</v>
      </c>
      <c r="B8" s="41"/>
      <c r="C8" s="41"/>
      <c r="D8" s="42"/>
      <c r="E8" s="43"/>
      <c r="F8" s="44">
        <v>1.3</v>
      </c>
      <c r="G8" s="44">
        <v>1.91</v>
      </c>
      <c r="H8" s="44">
        <v>3.2</v>
      </c>
      <c r="I8" s="44">
        <v>0.24</v>
      </c>
      <c r="J8" s="44">
        <v>2</v>
      </c>
      <c r="K8" s="44">
        <v>3</v>
      </c>
      <c r="L8" s="44">
        <v>0</v>
      </c>
      <c r="M8" s="44">
        <v>0.4</v>
      </c>
      <c r="N8" s="45">
        <v>2.8</v>
      </c>
      <c r="O8" s="45">
        <v>2.8</v>
      </c>
      <c r="P8" s="46">
        <v>1.85</v>
      </c>
      <c r="Q8" s="46">
        <f>SUM(F8:P8)</f>
        <v>19.500000000000004</v>
      </c>
    </row>
    <row r="9" spans="1:17" ht="22.5" x14ac:dyDescent="0.2">
      <c r="A9" s="69" t="s">
        <v>34</v>
      </c>
      <c r="B9" s="70"/>
      <c r="C9" s="70"/>
      <c r="D9" s="71"/>
      <c r="E9" s="30">
        <v>6927.6</v>
      </c>
      <c r="F9" s="72" t="s">
        <v>35</v>
      </c>
      <c r="G9" s="73"/>
      <c r="H9" s="73"/>
      <c r="I9" s="73"/>
      <c r="J9" s="73"/>
      <c r="K9" s="73"/>
      <c r="L9" s="73"/>
      <c r="M9" s="74"/>
      <c r="N9" s="57" t="s">
        <v>36</v>
      </c>
      <c r="O9" s="58"/>
      <c r="P9" s="9" t="s">
        <v>37</v>
      </c>
      <c r="Q9" s="9"/>
    </row>
    <row r="10" spans="1:17" x14ac:dyDescent="0.2">
      <c r="A10" s="59" t="s">
        <v>38</v>
      </c>
      <c r="B10" s="60"/>
      <c r="C10" s="60"/>
      <c r="D10" s="60"/>
      <c r="E10" s="61"/>
      <c r="F10" s="10">
        <v>9005.880000000001</v>
      </c>
      <c r="G10" s="10">
        <v>13231.716</v>
      </c>
      <c r="H10" s="10">
        <v>22168.320000000003</v>
      </c>
      <c r="I10" s="10">
        <v>1662.624</v>
      </c>
      <c r="J10" s="10">
        <v>13855.2</v>
      </c>
      <c r="K10" s="10">
        <v>20782.800000000003</v>
      </c>
      <c r="L10" s="10">
        <v>0</v>
      </c>
      <c r="M10" s="10">
        <v>2771.0400000000004</v>
      </c>
      <c r="N10" s="10">
        <v>19397.28</v>
      </c>
      <c r="O10" s="10">
        <v>19397.28</v>
      </c>
      <c r="P10" s="10">
        <v>12816.060000000001</v>
      </c>
      <c r="Q10" s="10">
        <f>F10+G10+H10+I10+J10+K10+L10+M10+N10+O10+P10</f>
        <v>135088.20000000001</v>
      </c>
    </row>
    <row r="11" spans="1:17" x14ac:dyDescent="0.2">
      <c r="A11" s="62" t="s">
        <v>39</v>
      </c>
      <c r="B11" s="62"/>
      <c r="C11" s="62"/>
      <c r="D11" s="62"/>
      <c r="E11" s="63"/>
      <c r="F11" s="64" t="s">
        <v>40</v>
      </c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">
      <c r="A12" s="67" t="s">
        <v>41</v>
      </c>
      <c r="B12" s="67"/>
      <c r="C12" s="67"/>
      <c r="D12" s="68"/>
      <c r="E12" s="31">
        <v>174495.86076480057</v>
      </c>
      <c r="F12" s="50"/>
      <c r="G12" s="47"/>
      <c r="H12" s="11"/>
      <c r="I12" s="47"/>
      <c r="J12" s="47"/>
      <c r="K12" s="47"/>
      <c r="L12" s="47"/>
      <c r="M12" s="47"/>
      <c r="N12" s="47"/>
      <c r="O12" s="47"/>
      <c r="P12" s="47"/>
      <c r="Q12" s="48"/>
    </row>
    <row r="13" spans="1:17" x14ac:dyDescent="0.2">
      <c r="A13" s="24"/>
      <c r="B13" s="81" t="s">
        <v>52</v>
      </c>
      <c r="C13" s="81"/>
      <c r="D13" s="25" t="s">
        <v>39</v>
      </c>
      <c r="E13" s="26" t="s">
        <v>21</v>
      </c>
      <c r="F13" s="50"/>
      <c r="G13" s="47"/>
      <c r="H13" s="11"/>
      <c r="I13" s="47"/>
      <c r="J13" s="47"/>
      <c r="K13" s="47"/>
      <c r="L13" s="47"/>
      <c r="M13" s="47"/>
      <c r="N13" s="47"/>
      <c r="O13" s="47"/>
      <c r="P13" s="47"/>
      <c r="Q13" s="48"/>
    </row>
    <row r="14" spans="1:17" x14ac:dyDescent="0.2">
      <c r="A14" s="12" t="s">
        <v>42</v>
      </c>
      <c r="B14" s="55">
        <v>141968.54999999999</v>
      </c>
      <c r="C14" s="82"/>
      <c r="D14" s="27">
        <f>158177.17+400</f>
        <v>158577.17000000001</v>
      </c>
      <c r="E14" s="17"/>
      <c r="F14" s="13">
        <v>9005.880000000001</v>
      </c>
      <c r="G14" s="13">
        <v>0</v>
      </c>
      <c r="H14" s="14">
        <v>22168.320000000003</v>
      </c>
      <c r="I14" s="13">
        <v>5000</v>
      </c>
      <c r="J14" s="13">
        <v>15319.565759999999</v>
      </c>
      <c r="K14" s="13">
        <v>20782.800000000003</v>
      </c>
      <c r="L14" s="13">
        <f>14288.64+7687.68364</f>
        <v>21976.323639999999</v>
      </c>
      <c r="M14" s="13">
        <v>205656</v>
      </c>
      <c r="N14" s="28">
        <f>6837+13272+13272</f>
        <v>33381</v>
      </c>
      <c r="O14" s="28">
        <v>0</v>
      </c>
      <c r="P14" s="13">
        <v>12816.060000000001</v>
      </c>
      <c r="Q14" s="15">
        <f t="shared" ref="Q14:Q15" si="0">SUM(F14:P14)</f>
        <v>346105.94939999998</v>
      </c>
    </row>
    <row r="15" spans="1:17" x14ac:dyDescent="0.2">
      <c r="A15" s="12" t="s">
        <v>43</v>
      </c>
      <c r="B15" s="55">
        <v>157388.20000000001</v>
      </c>
      <c r="C15" s="56"/>
      <c r="D15" s="27">
        <v>123378.44</v>
      </c>
      <c r="E15" s="17"/>
      <c r="F15" s="13">
        <v>9005.880000000001</v>
      </c>
      <c r="G15" s="13">
        <v>0</v>
      </c>
      <c r="H15" s="14">
        <v>22168.320000000003</v>
      </c>
      <c r="I15" s="13">
        <v>5000</v>
      </c>
      <c r="J15" s="13">
        <v>15319.565759999999</v>
      </c>
      <c r="K15" s="13">
        <v>20782.800000000003</v>
      </c>
      <c r="L15" s="13">
        <f>7925.73+7188.31716</f>
        <v>15114.047159999998</v>
      </c>
      <c r="M15" s="13">
        <v>0</v>
      </c>
      <c r="N15" s="28">
        <v>0</v>
      </c>
      <c r="O15" s="28">
        <v>0</v>
      </c>
      <c r="P15" s="13">
        <v>12816.060000000001</v>
      </c>
      <c r="Q15" s="15">
        <f t="shared" si="0"/>
        <v>100206.67292</v>
      </c>
    </row>
    <row r="16" spans="1:17" x14ac:dyDescent="0.2">
      <c r="A16" s="12" t="s">
        <v>1</v>
      </c>
      <c r="B16" s="55"/>
      <c r="C16" s="56"/>
      <c r="D16" s="27"/>
      <c r="E16" s="17"/>
      <c r="F16" s="13"/>
      <c r="G16" s="13"/>
      <c r="H16" s="14"/>
      <c r="I16" s="13"/>
      <c r="J16" s="13"/>
      <c r="K16" s="13"/>
      <c r="L16" s="13"/>
      <c r="M16" s="13"/>
      <c r="N16" s="28"/>
      <c r="O16" s="28"/>
      <c r="P16" s="13"/>
      <c r="Q16" s="15"/>
    </row>
    <row r="17" spans="1:17" x14ac:dyDescent="0.2">
      <c r="A17" s="12" t="s">
        <v>44</v>
      </c>
      <c r="B17" s="55"/>
      <c r="C17" s="56"/>
      <c r="D17" s="27"/>
      <c r="E17" s="17"/>
      <c r="F17" s="13"/>
      <c r="G17" s="13"/>
      <c r="H17" s="14"/>
      <c r="I17" s="13"/>
      <c r="J17" s="13"/>
      <c r="K17" s="13"/>
      <c r="L17" s="13"/>
      <c r="M17" s="13"/>
      <c r="N17" s="28"/>
      <c r="O17" s="28"/>
      <c r="P17" s="13"/>
      <c r="Q17" s="15"/>
    </row>
    <row r="18" spans="1:17" x14ac:dyDescent="0.2">
      <c r="A18" s="12" t="s">
        <v>2</v>
      </c>
      <c r="B18" s="55"/>
      <c r="C18" s="56"/>
      <c r="D18" s="27"/>
      <c r="E18" s="17"/>
      <c r="F18" s="13"/>
      <c r="G18" s="13"/>
      <c r="H18" s="14"/>
      <c r="I18" s="13"/>
      <c r="J18" s="13"/>
      <c r="K18" s="13"/>
      <c r="L18" s="13"/>
      <c r="M18" s="32"/>
      <c r="N18" s="28"/>
      <c r="O18" s="28"/>
      <c r="P18" s="13"/>
      <c r="Q18" s="15"/>
    </row>
    <row r="19" spans="1:17" x14ac:dyDescent="0.2">
      <c r="A19" s="12" t="s">
        <v>3</v>
      </c>
      <c r="B19" s="55"/>
      <c r="C19" s="56"/>
      <c r="D19" s="27"/>
      <c r="E19" s="17"/>
      <c r="F19" s="13"/>
      <c r="G19" s="13"/>
      <c r="H19" s="14"/>
      <c r="I19" s="13"/>
      <c r="J19" s="13"/>
      <c r="K19" s="13"/>
      <c r="L19" s="13"/>
      <c r="M19" s="32"/>
      <c r="N19" s="28"/>
      <c r="O19" s="28"/>
      <c r="P19" s="13"/>
      <c r="Q19" s="15"/>
    </row>
    <row r="20" spans="1:17" x14ac:dyDescent="0.2">
      <c r="A20" s="12" t="s">
        <v>4</v>
      </c>
      <c r="B20" s="55"/>
      <c r="C20" s="56"/>
      <c r="D20" s="27"/>
      <c r="E20" s="17"/>
      <c r="F20" s="13"/>
      <c r="G20" s="13"/>
      <c r="H20" s="14"/>
      <c r="I20" s="13"/>
      <c r="J20" s="13"/>
      <c r="K20" s="13"/>
      <c r="L20" s="13"/>
      <c r="M20" s="13"/>
      <c r="N20" s="28"/>
      <c r="O20" s="28"/>
      <c r="P20" s="13"/>
      <c r="Q20" s="15"/>
    </row>
    <row r="21" spans="1:17" x14ac:dyDescent="0.2">
      <c r="A21" s="12" t="s">
        <v>15</v>
      </c>
      <c r="B21" s="55"/>
      <c r="C21" s="56"/>
      <c r="D21" s="27"/>
      <c r="E21" s="17"/>
      <c r="F21" s="13"/>
      <c r="G21" s="13"/>
      <c r="H21" s="14"/>
      <c r="I21" s="13"/>
      <c r="J21" s="13"/>
      <c r="K21" s="13"/>
      <c r="L21" s="13"/>
      <c r="M21" s="13"/>
      <c r="N21" s="28"/>
      <c r="O21" s="28"/>
      <c r="P21" s="13"/>
      <c r="Q21" s="15"/>
    </row>
    <row r="22" spans="1:17" x14ac:dyDescent="0.2">
      <c r="A22" s="12" t="s">
        <v>45</v>
      </c>
      <c r="B22" s="55"/>
      <c r="C22" s="56"/>
      <c r="D22" s="27"/>
      <c r="E22" s="17"/>
      <c r="F22" s="13"/>
      <c r="G22" s="13"/>
      <c r="H22" s="14"/>
      <c r="I22" s="13"/>
      <c r="J22" s="13"/>
      <c r="K22" s="13"/>
      <c r="L22" s="13"/>
      <c r="M22" s="13"/>
      <c r="N22" s="28"/>
      <c r="O22" s="28"/>
      <c r="P22" s="13"/>
      <c r="Q22" s="15"/>
    </row>
    <row r="23" spans="1:17" x14ac:dyDescent="0.2">
      <c r="A23" s="12" t="s">
        <v>46</v>
      </c>
      <c r="B23" s="55"/>
      <c r="C23" s="56"/>
      <c r="D23" s="27"/>
      <c r="E23" s="17"/>
      <c r="F23" s="13"/>
      <c r="G23" s="13"/>
      <c r="H23" s="14"/>
      <c r="I23" s="13"/>
      <c r="J23" s="13"/>
      <c r="K23" s="13"/>
      <c r="L23" s="13"/>
      <c r="M23" s="13"/>
      <c r="N23" s="28"/>
      <c r="O23" s="28"/>
      <c r="P23" s="13"/>
      <c r="Q23" s="15"/>
    </row>
    <row r="24" spans="1:17" x14ac:dyDescent="0.2">
      <c r="A24" s="12" t="s">
        <v>47</v>
      </c>
      <c r="B24" s="55"/>
      <c r="C24" s="56"/>
      <c r="D24" s="27"/>
      <c r="E24" s="17"/>
      <c r="F24" s="13"/>
      <c r="G24" s="13"/>
      <c r="H24" s="14"/>
      <c r="I24" s="13"/>
      <c r="J24" s="13"/>
      <c r="K24" s="13"/>
      <c r="L24" s="13"/>
      <c r="M24" s="13"/>
      <c r="N24" s="28"/>
      <c r="O24" s="28"/>
      <c r="P24" s="13"/>
      <c r="Q24" s="15"/>
    </row>
    <row r="25" spans="1:17" x14ac:dyDescent="0.2">
      <c r="A25" s="12" t="s">
        <v>48</v>
      </c>
      <c r="B25" s="55"/>
      <c r="C25" s="56"/>
      <c r="D25" s="27"/>
      <c r="E25" s="17"/>
      <c r="F25" s="13"/>
      <c r="G25" s="13"/>
      <c r="H25" s="14"/>
      <c r="I25" s="13"/>
      <c r="J25" s="13"/>
      <c r="K25" s="13"/>
      <c r="L25" s="13"/>
      <c r="M25" s="13"/>
      <c r="N25" s="28"/>
      <c r="O25" s="28"/>
      <c r="P25" s="13"/>
      <c r="Q25" s="15"/>
    </row>
    <row r="26" spans="1:17" x14ac:dyDescent="0.2">
      <c r="A26" s="16" t="s">
        <v>6</v>
      </c>
      <c r="B26" s="52">
        <f>SUM(B14:B25)</f>
        <v>299356.75</v>
      </c>
      <c r="C26" s="53"/>
      <c r="D26" s="19">
        <f>SUM(D14:D25)</f>
        <v>281955.61</v>
      </c>
      <c r="E26" s="19"/>
      <c r="F26" s="19">
        <f t="shared" ref="F26:Q26" si="1">SUM(F14:F25)</f>
        <v>18011.760000000002</v>
      </c>
      <c r="G26" s="19">
        <f t="shared" si="1"/>
        <v>0</v>
      </c>
      <c r="H26" s="19">
        <f t="shared" si="1"/>
        <v>44336.640000000007</v>
      </c>
      <c r="I26" s="19">
        <f t="shared" si="1"/>
        <v>10000</v>
      </c>
      <c r="J26" s="19">
        <f t="shared" si="1"/>
        <v>30639.131519999999</v>
      </c>
      <c r="K26" s="19">
        <f t="shared" si="1"/>
        <v>41565.600000000006</v>
      </c>
      <c r="L26" s="19">
        <f t="shared" si="1"/>
        <v>37090.370799999997</v>
      </c>
      <c r="M26" s="19">
        <f t="shared" si="1"/>
        <v>205656</v>
      </c>
      <c r="N26" s="19">
        <f t="shared" si="1"/>
        <v>33381</v>
      </c>
      <c r="O26" s="19">
        <f t="shared" si="1"/>
        <v>0</v>
      </c>
      <c r="P26" s="19">
        <f t="shared" si="1"/>
        <v>25632.120000000003</v>
      </c>
      <c r="Q26" s="20">
        <f t="shared" si="1"/>
        <v>446312.62231999997</v>
      </c>
    </row>
    <row r="27" spans="1:17" x14ac:dyDescent="0.2">
      <c r="A27" s="18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9" t="s">
        <v>49</v>
      </c>
      <c r="P27" s="54">
        <f>SUM(E12+D26-Q26)</f>
        <v>10138.848444800591</v>
      </c>
      <c r="Q27" s="54"/>
    </row>
    <row r="28" spans="1:17" x14ac:dyDescent="0.2">
      <c r="A28" s="51" t="s">
        <v>0</v>
      </c>
      <c r="B28">
        <v>205656</v>
      </c>
      <c r="C28" t="s">
        <v>73</v>
      </c>
    </row>
    <row r="29" spans="1:17" x14ac:dyDescent="0.2">
      <c r="H29" s="1"/>
      <c r="I29" s="1"/>
      <c r="J29" s="1"/>
      <c r="K29" s="33" t="s">
        <v>0</v>
      </c>
      <c r="L29" s="35">
        <v>14288.64</v>
      </c>
      <c r="M29" s="35" t="s">
        <v>59</v>
      </c>
      <c r="N29" s="35">
        <v>7687.6836400000002</v>
      </c>
      <c r="O29" s="35" t="s">
        <v>58</v>
      </c>
      <c r="P29" s="6"/>
      <c r="Q29" s="2"/>
    </row>
    <row r="30" spans="1:17" x14ac:dyDescent="0.2">
      <c r="H30" s="1"/>
      <c r="I30" s="1"/>
      <c r="K30" s="33" t="s">
        <v>14</v>
      </c>
      <c r="L30" s="35">
        <v>7925.73</v>
      </c>
      <c r="M30" s="35" t="s">
        <v>59</v>
      </c>
      <c r="N30" s="35">
        <v>7188.3171599999996</v>
      </c>
      <c r="O30" s="35" t="s">
        <v>58</v>
      </c>
      <c r="Q30" s="2"/>
    </row>
    <row r="31" spans="1:17" x14ac:dyDescent="0.2">
      <c r="H31" s="1"/>
      <c r="K31" s="33" t="s">
        <v>1</v>
      </c>
      <c r="L31" s="35"/>
      <c r="M31" s="35" t="s">
        <v>59</v>
      </c>
      <c r="N31" s="35"/>
      <c r="O31" s="35" t="s">
        <v>58</v>
      </c>
      <c r="Q31" s="6"/>
    </row>
    <row r="32" spans="1:17" x14ac:dyDescent="0.2">
      <c r="K32" s="33" t="s">
        <v>8</v>
      </c>
      <c r="L32" s="35"/>
      <c r="M32" s="35" t="s">
        <v>59</v>
      </c>
      <c r="N32" s="35"/>
      <c r="O32" s="35" t="s">
        <v>58</v>
      </c>
      <c r="Q32" s="6"/>
    </row>
    <row r="33" spans="7:17" x14ac:dyDescent="0.2">
      <c r="G33" s="2"/>
      <c r="I33" s="6"/>
      <c r="K33" s="33" t="s">
        <v>2</v>
      </c>
      <c r="L33" s="35"/>
      <c r="M33" s="35" t="s">
        <v>59</v>
      </c>
      <c r="N33" s="35"/>
      <c r="O33" s="35" t="s">
        <v>58</v>
      </c>
      <c r="Q33" s="6"/>
    </row>
    <row r="34" spans="7:17" x14ac:dyDescent="0.2">
      <c r="K34" s="33" t="s">
        <v>3</v>
      </c>
      <c r="L34" s="35"/>
      <c r="M34" s="35" t="s">
        <v>59</v>
      </c>
      <c r="N34" s="35"/>
      <c r="O34" s="35" t="s">
        <v>58</v>
      </c>
      <c r="Q34" s="6"/>
    </row>
    <row r="35" spans="7:17" x14ac:dyDescent="0.2">
      <c r="H35" s="2"/>
      <c r="K35" s="33" t="s">
        <v>4</v>
      </c>
      <c r="L35" s="35"/>
      <c r="M35" s="35" t="s">
        <v>59</v>
      </c>
      <c r="N35" s="35"/>
      <c r="O35" s="35" t="s">
        <v>58</v>
      </c>
    </row>
    <row r="36" spans="7:17" x14ac:dyDescent="0.2">
      <c r="K36" s="33" t="s">
        <v>15</v>
      </c>
      <c r="L36" s="35"/>
      <c r="M36" s="35" t="s">
        <v>59</v>
      </c>
      <c r="N36" s="35"/>
      <c r="O36" s="35" t="s">
        <v>58</v>
      </c>
    </row>
    <row r="37" spans="7:17" x14ac:dyDescent="0.2">
      <c r="G37" s="2"/>
      <c r="K37" s="33" t="s">
        <v>16</v>
      </c>
      <c r="L37" s="35"/>
      <c r="M37" s="35" t="s">
        <v>59</v>
      </c>
      <c r="N37" s="35"/>
      <c r="O37" s="35" t="s">
        <v>58</v>
      </c>
      <c r="P37" s="6"/>
    </row>
    <row r="38" spans="7:17" x14ac:dyDescent="0.2">
      <c r="K38" s="33" t="s">
        <v>17</v>
      </c>
      <c r="L38" s="35"/>
      <c r="M38" s="35" t="s">
        <v>59</v>
      </c>
      <c r="N38" s="35"/>
      <c r="O38" s="35" t="s">
        <v>58</v>
      </c>
    </row>
    <row r="39" spans="7:17" x14ac:dyDescent="0.2">
      <c r="K39" s="33" t="s">
        <v>18</v>
      </c>
      <c r="L39" s="35"/>
      <c r="M39" s="35" t="s">
        <v>59</v>
      </c>
      <c r="N39" s="35"/>
      <c r="O39" s="35" t="s">
        <v>58</v>
      </c>
      <c r="Q39" s="6"/>
    </row>
    <row r="40" spans="7:17" x14ac:dyDescent="0.2">
      <c r="K40" s="33" t="s">
        <v>19</v>
      </c>
      <c r="L40" s="35"/>
      <c r="M40" s="35" t="s">
        <v>59</v>
      </c>
      <c r="N40" s="35"/>
      <c r="O40" s="35" t="s">
        <v>58</v>
      </c>
    </row>
  </sheetData>
  <mergeCells count="42">
    <mergeCell ref="H6:H7"/>
    <mergeCell ref="A2:Q2"/>
    <mergeCell ref="A3:Q3"/>
    <mergeCell ref="A4:E4"/>
    <mergeCell ref="F4:P4"/>
    <mergeCell ref="B5:E5"/>
    <mergeCell ref="F5:M5"/>
    <mergeCell ref="N5:O6"/>
    <mergeCell ref="P5:P7"/>
    <mergeCell ref="Q5:Q7"/>
    <mergeCell ref="B6:B7"/>
    <mergeCell ref="I6:I7"/>
    <mergeCell ref="J6:J7"/>
    <mergeCell ref="K6:K7"/>
    <mergeCell ref="L6:M6"/>
    <mergeCell ref="C6:C7"/>
    <mergeCell ref="D6:D7"/>
    <mergeCell ref="E6:E7"/>
    <mergeCell ref="F6:F7"/>
    <mergeCell ref="G6:G7"/>
    <mergeCell ref="B19:C19"/>
    <mergeCell ref="B13:C13"/>
    <mergeCell ref="B14:C14"/>
    <mergeCell ref="B15:C15"/>
    <mergeCell ref="B16:C16"/>
    <mergeCell ref="B17:C17"/>
    <mergeCell ref="B18:C18"/>
    <mergeCell ref="N9:O9"/>
    <mergeCell ref="A10:E10"/>
    <mergeCell ref="A11:E11"/>
    <mergeCell ref="F11:Q11"/>
    <mergeCell ref="A12:D12"/>
    <mergeCell ref="A9:D9"/>
    <mergeCell ref="F9:M9"/>
    <mergeCell ref="B26:C26"/>
    <mergeCell ref="P27:Q27"/>
    <mergeCell ref="B20:C20"/>
    <mergeCell ref="B21:C21"/>
    <mergeCell ref="B22:C22"/>
    <mergeCell ref="B23:C23"/>
    <mergeCell ref="B24:C24"/>
    <mergeCell ref="B25:C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Q14"/>
  <sheetViews>
    <sheetView workbookViewId="0">
      <selection activeCell="D20" sqref="D20"/>
    </sheetView>
  </sheetViews>
  <sheetFormatPr defaultRowHeight="12.75" x14ac:dyDescent="0.2"/>
  <sheetData>
    <row r="3" spans="1:17" x14ac:dyDescent="0.2">
      <c r="A3" s="39" t="s">
        <v>65</v>
      </c>
      <c r="B3" s="38"/>
      <c r="C3" s="38"/>
      <c r="D3" s="38"/>
      <c r="E3" s="38"/>
      <c r="F3" s="38" t="s">
        <v>66</v>
      </c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1:17" ht="38.25" x14ac:dyDescent="0.2">
      <c r="A4" s="112" t="s">
        <v>9</v>
      </c>
      <c r="B4" s="113"/>
      <c r="C4" s="114"/>
      <c r="D4" s="112"/>
      <c r="E4" s="113"/>
      <c r="F4" s="113"/>
      <c r="G4" s="113"/>
      <c r="H4" s="113"/>
      <c r="I4" s="113"/>
      <c r="J4" s="113"/>
      <c r="K4" s="113"/>
      <c r="L4" s="113"/>
      <c r="M4" s="113"/>
      <c r="N4" s="114"/>
      <c r="O4" s="3" t="s">
        <v>10</v>
      </c>
      <c r="P4" s="3" t="s">
        <v>11</v>
      </c>
      <c r="Q4" s="5" t="s">
        <v>20</v>
      </c>
    </row>
    <row r="5" spans="1:17" ht="38.25" x14ac:dyDescent="0.2">
      <c r="A5" s="106" t="s">
        <v>0</v>
      </c>
      <c r="B5" s="107"/>
      <c r="C5" s="108"/>
      <c r="D5" s="109" t="s">
        <v>64</v>
      </c>
      <c r="E5" s="110"/>
      <c r="F5" s="110"/>
      <c r="G5" s="110"/>
      <c r="H5" s="110"/>
      <c r="I5" s="110"/>
      <c r="J5" s="110"/>
      <c r="K5" s="110"/>
      <c r="L5" s="110"/>
      <c r="M5" s="110"/>
      <c r="N5" s="111"/>
      <c r="O5" s="36" t="s">
        <v>57</v>
      </c>
      <c r="P5" s="37">
        <v>0.2</v>
      </c>
      <c r="Q5" s="5" t="s">
        <v>68</v>
      </c>
    </row>
    <row r="6" spans="1:17" ht="38.25" x14ac:dyDescent="0.2">
      <c r="A6" s="106"/>
      <c r="B6" s="107"/>
      <c r="C6" s="108"/>
      <c r="D6" s="115" t="s">
        <v>60</v>
      </c>
      <c r="E6" s="116"/>
      <c r="F6" s="116"/>
      <c r="G6" s="116"/>
      <c r="H6" s="116"/>
      <c r="I6" s="116"/>
      <c r="J6" s="116"/>
      <c r="K6" s="116"/>
      <c r="L6" s="116"/>
      <c r="M6" s="116"/>
      <c r="N6" s="117"/>
      <c r="O6" s="36" t="s">
        <v>62</v>
      </c>
      <c r="P6" s="37">
        <v>3.5000000000000003E-2</v>
      </c>
      <c r="Q6" s="5"/>
    </row>
    <row r="7" spans="1:17" x14ac:dyDescent="0.2">
      <c r="A7" s="34" t="s">
        <v>12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 t="s">
        <v>13</v>
      </c>
      <c r="Q7" s="34">
        <v>6.8369999999999997</v>
      </c>
    </row>
    <row r="8" spans="1:17" ht="38.25" x14ac:dyDescent="0.2">
      <c r="A8" s="106" t="s">
        <v>0</v>
      </c>
      <c r="B8" s="107"/>
      <c r="C8" s="108"/>
      <c r="D8" s="109" t="s">
        <v>70</v>
      </c>
      <c r="E8" s="110"/>
      <c r="F8" s="110"/>
      <c r="G8" s="110"/>
      <c r="H8" s="110"/>
      <c r="I8" s="110"/>
      <c r="J8" s="110"/>
      <c r="K8" s="110"/>
      <c r="L8" s="110"/>
      <c r="M8" s="110"/>
      <c r="N8" s="111"/>
      <c r="O8" s="36" t="s">
        <v>71</v>
      </c>
      <c r="P8" s="37">
        <v>1</v>
      </c>
      <c r="Q8" s="5" t="s">
        <v>69</v>
      </c>
    </row>
    <row r="9" spans="1:17" x14ac:dyDescent="0.2">
      <c r="A9" s="34" t="s">
        <v>12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 t="s">
        <v>13</v>
      </c>
      <c r="Q9" s="34">
        <v>13.272</v>
      </c>
    </row>
    <row r="10" spans="1:17" ht="38.25" x14ac:dyDescent="0.2">
      <c r="A10" s="106" t="s">
        <v>0</v>
      </c>
      <c r="B10" s="107"/>
      <c r="C10" s="108"/>
      <c r="D10" s="109" t="s">
        <v>70</v>
      </c>
      <c r="E10" s="110"/>
      <c r="F10" s="110"/>
      <c r="G10" s="110"/>
      <c r="H10" s="110"/>
      <c r="I10" s="110"/>
      <c r="J10" s="110"/>
      <c r="K10" s="110"/>
      <c r="L10" s="110"/>
      <c r="M10" s="110"/>
      <c r="N10" s="111"/>
      <c r="O10" s="36" t="s">
        <v>71</v>
      </c>
      <c r="P10" s="37">
        <v>1</v>
      </c>
      <c r="Q10" s="5" t="s">
        <v>72</v>
      </c>
    </row>
    <row r="11" spans="1:17" x14ac:dyDescent="0.2">
      <c r="A11" s="34" t="s">
        <v>12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 t="s">
        <v>13</v>
      </c>
      <c r="Q11" s="34">
        <v>13.272</v>
      </c>
    </row>
    <row r="13" spans="1:17" x14ac:dyDescent="0.2"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7" x14ac:dyDescent="0.2">
      <c r="G14" s="7" t="s">
        <v>50</v>
      </c>
      <c r="H14" s="7" t="s">
        <v>51</v>
      </c>
    </row>
  </sheetData>
  <mergeCells count="10">
    <mergeCell ref="A10:C10"/>
    <mergeCell ref="D10:N10"/>
    <mergeCell ref="A8:C8"/>
    <mergeCell ref="D8:N8"/>
    <mergeCell ref="A4:C4"/>
    <mergeCell ref="D4:N4"/>
    <mergeCell ref="A5:C5"/>
    <mergeCell ref="D5:N5"/>
    <mergeCell ref="A6:C6"/>
    <mergeCell ref="D6:N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2025</vt:lpstr>
      <vt:lpstr>работы 2025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Imango</dc:creator>
  <cp:lastModifiedBy>User</cp:lastModifiedBy>
  <cp:lastPrinted>2022-07-14T10:10:10Z</cp:lastPrinted>
  <dcterms:created xsi:type="dcterms:W3CDTF">2007-02-04T12:22:59Z</dcterms:created>
  <dcterms:modified xsi:type="dcterms:W3CDTF">2025-04-15T06:10:00Z</dcterms:modified>
</cp:coreProperties>
</file>