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Разноска февраль 2026\"/>
    </mc:Choice>
  </mc:AlternateContent>
  <xr:revisionPtr revIDLastSave="0" documentId="13_ncr:1_{4A8A7B88-D714-4F07-86BD-CD81DE7EA18F}" xr6:coauthVersionLast="37" xr6:coauthVersionMax="37" xr10:uidLastSave="{00000000-0000-0000-0000-000000000000}"/>
  <bookViews>
    <workbookView xWindow="-108" yWindow="-48" windowWidth="19440" windowHeight="12516" xr2:uid="{00000000-000D-0000-FFFF-FFFF00000000}"/>
  </bookViews>
  <sheets>
    <sheet name="2026" sheetId="28" r:id="rId1"/>
    <sheet name="работы 2026" sheetId="27" r:id="rId2"/>
  </sheets>
  <definedNames>
    <definedName name="_xlnm.Print_Area" localSheetId="0">'2026'!$A$2:$O$27</definedName>
  </definedNames>
  <calcPr calcId="179021"/>
</workbook>
</file>

<file path=xl/calcChain.xml><?xml version="1.0" encoding="utf-8"?>
<calcChain xmlns="http://schemas.openxmlformats.org/spreadsheetml/2006/main">
  <c r="J14" i="28" l="1"/>
  <c r="O14" i="28" l="1"/>
  <c r="J13" i="28" l="1"/>
  <c r="M13" i="28"/>
  <c r="F13" i="28" l="1"/>
  <c r="D13" i="28"/>
  <c r="N13" i="28"/>
  <c r="N27" i="28" l="1"/>
  <c r="L27" i="28"/>
  <c r="M27" i="28"/>
  <c r="J27" i="28"/>
  <c r="K27" i="28"/>
  <c r="I27" i="28"/>
  <c r="H27" i="28"/>
  <c r="G27" i="28"/>
  <c r="F27" i="28"/>
  <c r="E27" i="28"/>
  <c r="D27" i="28"/>
  <c r="C27" i="28"/>
  <c r="B27" i="28"/>
  <c r="O13" i="28"/>
  <c r="M10" i="28"/>
  <c r="O28" i="28" l="1"/>
  <c r="O27" i="28"/>
  <c r="N10" i="28"/>
  <c r="L10" i="28"/>
  <c r="K10" i="28"/>
  <c r="J10" i="28"/>
  <c r="I10" i="28"/>
  <c r="H10" i="28"/>
  <c r="G10" i="28"/>
  <c r="F10" i="28"/>
  <c r="E10" i="28"/>
  <c r="D10" i="28"/>
  <c r="O10" i="28" l="1"/>
  <c r="O8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Zheu_user</author>
  </authors>
  <commentList>
    <comment ref="H13" authorId="0" shapeId="0" xr:uid="{925F55FD-5C97-4E76-919B-503D2F62DC05}">
      <text>
        <r>
          <rPr>
            <b/>
            <sz val="9"/>
            <color indexed="81"/>
            <rFont val="Tahoma"/>
            <charset val="1"/>
          </rPr>
          <t>Zheu_user:</t>
        </r>
        <r>
          <rPr>
            <sz val="9"/>
            <color indexed="81"/>
            <rFont val="Tahoma"/>
            <charset val="1"/>
          </rPr>
          <t xml:space="preserve">
без техника</t>
        </r>
      </text>
    </comment>
  </commentList>
</comments>
</file>

<file path=xl/sharedStrings.xml><?xml version="1.0" encoding="utf-8"?>
<sst xmlns="http://schemas.openxmlformats.org/spreadsheetml/2006/main" count="88" uniqueCount="59">
  <si>
    <t>октябрь</t>
  </si>
  <si>
    <t>ноябрь</t>
  </si>
  <si>
    <t>Содержание</t>
  </si>
  <si>
    <t>декабрь</t>
  </si>
  <si>
    <t>январь</t>
  </si>
  <si>
    <t>февраль</t>
  </si>
  <si>
    <t>март</t>
  </si>
  <si>
    <t>апрель</t>
  </si>
  <si>
    <t>Месяц</t>
  </si>
  <si>
    <t>ед. изм.</t>
  </si>
  <si>
    <t>кол-во</t>
  </si>
  <si>
    <t>ИТОГО</t>
  </si>
  <si>
    <t>июль</t>
  </si>
  <si>
    <t>июнь</t>
  </si>
  <si>
    <t>май</t>
  </si>
  <si>
    <t>тыс.руб.</t>
  </si>
  <si>
    <t>август</t>
  </si>
  <si>
    <t>сентябрь</t>
  </si>
  <si>
    <t>Место провед-я работ</t>
  </si>
  <si>
    <t>ИТОГО:</t>
  </si>
  <si>
    <t>Наименование видов работ (услуги)</t>
  </si>
  <si>
    <t>ТЕКУЩИЙ  РЕМОНТ</t>
  </si>
  <si>
    <t>РАБОТЫ   ПО  УПРАВЛЕНИЮ</t>
  </si>
  <si>
    <t>начисление и сбор платы за содержание и ремонт жилых помещений, взыскание задолженности</t>
  </si>
  <si>
    <t xml:space="preserve">аварийно-диспетчерское обслуживание, обеспечение устранения аварий на внутридомовых инженерных системах </t>
  </si>
  <si>
    <t>работы по содержанию оборудования и систем инженерно-технического обеспечения , обслуживание приборов учета</t>
  </si>
  <si>
    <t>работы по содержанию конструктивных элементов многоквартирных домов, профилактические обходы и осмотры</t>
  </si>
  <si>
    <t xml:space="preserve">Прочие работы по содержанию общедомового имущества </t>
  </si>
  <si>
    <t xml:space="preserve"> оборудования и систем инженерно-технического обеспечения и  приборов учета</t>
  </si>
  <si>
    <t xml:space="preserve">ежедневно </t>
  </si>
  <si>
    <t>ежемесячно</t>
  </si>
  <si>
    <t>ежедневно</t>
  </si>
  <si>
    <t>сметная стоимость выполненной работы (услуги) за месяц</t>
  </si>
  <si>
    <t>оплачено</t>
  </si>
  <si>
    <t>Цена выполненной работы (оказанной услуги) в руб.</t>
  </si>
  <si>
    <t>остаток денежных средств на начало года</t>
  </si>
  <si>
    <t>янв.</t>
  </si>
  <si>
    <t>февр.</t>
  </si>
  <si>
    <t>апр.</t>
  </si>
  <si>
    <t>сент.</t>
  </si>
  <si>
    <t>окт.</t>
  </si>
  <si>
    <t>нояб.</t>
  </si>
  <si>
    <t>декаб.</t>
  </si>
  <si>
    <t>Генеральный директор ООО " Георгиевск-ЖЭУ"_________________________      Никишина И.М.</t>
  </si>
  <si>
    <t>Принял:</t>
  </si>
  <si>
    <t>___________________________________</t>
  </si>
  <si>
    <t>начислено</t>
  </si>
  <si>
    <t>оплата коммунальных ресурсов на содержание ОДИ</t>
  </si>
  <si>
    <t>услуги сторонних организаций, разовые работы</t>
  </si>
  <si>
    <t>х/в</t>
  </si>
  <si>
    <t>эл-во</t>
  </si>
  <si>
    <t>Нефрол.центр</t>
  </si>
  <si>
    <t>Работы по уборке придомовой территории</t>
  </si>
  <si>
    <t xml:space="preserve">общехозяйственные расходы </t>
  </si>
  <si>
    <t>Исаев К.С.</t>
  </si>
  <si>
    <t>Информация о доходах и расходах по дому __Бойко 110__на 2026год.</t>
  </si>
  <si>
    <t>площадь</t>
  </si>
  <si>
    <t>ндс 5%</t>
  </si>
  <si>
    <t>Перечень выполненных работ по сметам за 2026 год по дому Бойко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</si>
</sst>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р_.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3" xfId="0" applyBorder="1"/>
    <xf numFmtId="4" fontId="0" fillId="0" borderId="0" xfId="0" applyNumberFormat="1"/>
    <xf numFmtId="2" fontId="7" fillId="6" borderId="7" xfId="0" applyNumberFormat="1" applyFont="1" applyFill="1" applyBorder="1"/>
    <xf numFmtId="2" fontId="7" fillId="0" borderId="5" xfId="0" applyNumberFormat="1" applyFont="1" applyBorder="1" applyAlignment="1">
      <alignment horizontal="center" vertical="top" wrapText="1"/>
    </xf>
    <xf numFmtId="2" fontId="2" fillId="8" borderId="9" xfId="0" applyNumberFormat="1" applyFont="1" applyFill="1" applyBorder="1" applyAlignment="1">
      <alignment horizontal="center" vertical="top" wrapText="1"/>
    </xf>
    <xf numFmtId="2" fontId="2" fillId="8" borderId="14" xfId="0" applyNumberFormat="1" applyFont="1" applyFill="1" applyBorder="1" applyAlignment="1">
      <alignment horizontal="center" vertical="top" wrapText="1"/>
    </xf>
    <xf numFmtId="2" fontId="2" fillId="8" borderId="10" xfId="0" applyNumberFormat="1" applyFont="1" applyFill="1" applyBorder="1" applyAlignment="1">
      <alignment horizontal="center" vertical="top" wrapText="1"/>
    </xf>
    <xf numFmtId="17" fontId="5" fillId="2" borderId="3" xfId="0" applyNumberFormat="1" applyFont="1" applyFill="1" applyBorder="1" applyAlignment="1">
      <alignment horizontal="left"/>
    </xf>
    <xf numFmtId="165" fontId="2" fillId="8" borderId="3" xfId="0" applyNumberFormat="1" applyFont="1" applyFill="1" applyBorder="1"/>
    <xf numFmtId="165" fontId="2" fillId="8" borderId="5" xfId="0" applyNumberFormat="1" applyFont="1" applyFill="1" applyBorder="1"/>
    <xf numFmtId="4" fontId="2" fillId="8" borderId="3" xfId="0" applyNumberFormat="1" applyFont="1" applyFill="1" applyBorder="1"/>
    <xf numFmtId="17" fontId="5" fillId="9" borderId="3" xfId="0" applyNumberFormat="1" applyFont="1" applyFill="1" applyBorder="1" applyAlignment="1">
      <alignment horizontal="left" wrapText="1"/>
    </xf>
    <xf numFmtId="0" fontId="5" fillId="3" borderId="3" xfId="0" applyFont="1" applyFill="1" applyBorder="1"/>
    <xf numFmtId="165" fontId="2" fillId="3" borderId="3" xfId="0" applyNumberFormat="1" applyFont="1" applyFill="1" applyBorder="1"/>
    <xf numFmtId="4" fontId="7" fillId="3" borderId="3" xfId="0" applyNumberFormat="1" applyFont="1" applyFill="1" applyBorder="1"/>
    <xf numFmtId="2" fontId="2" fillId="0" borderId="5" xfId="0" applyNumberFormat="1" applyFont="1" applyBorder="1" applyAlignment="1">
      <alignment vertical="top" textRotation="90" wrapText="1"/>
    </xf>
    <xf numFmtId="0" fontId="2" fillId="10" borderId="10" xfId="0" applyFont="1" applyFill="1" applyBorder="1" applyAlignment="1">
      <alignment horizontal="center" wrapText="1"/>
    </xf>
    <xf numFmtId="165" fontId="3" fillId="10" borderId="3" xfId="0" applyNumberFormat="1" applyFont="1" applyFill="1" applyBorder="1"/>
    <xf numFmtId="165" fontId="3" fillId="7" borderId="3" xfId="0" applyNumberFormat="1" applyFont="1" applyFill="1" applyBorder="1"/>
    <xf numFmtId="165" fontId="3" fillId="3" borderId="3" xfId="0" applyNumberFormat="1" applyFont="1" applyFill="1" applyBorder="1"/>
    <xf numFmtId="165" fontId="8" fillId="0" borderId="0" xfId="0" applyNumberFormat="1" applyFont="1"/>
    <xf numFmtId="0" fontId="0" fillId="8" borderId="0" xfId="0" applyFill="1"/>
    <xf numFmtId="0" fontId="4" fillId="9" borderId="0" xfId="0" applyFont="1" applyFill="1"/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top" wrapText="1"/>
    </xf>
    <xf numFmtId="2" fontId="7" fillId="3" borderId="5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left" vertical="top" textRotation="90" wrapText="1"/>
    </xf>
    <xf numFmtId="165" fontId="2" fillId="5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1" fillId="6" borderId="7" xfId="0" applyFont="1" applyFill="1" applyBorder="1" applyAlignment="1">
      <alignment wrapText="1"/>
    </xf>
    <xf numFmtId="2" fontId="0" fillId="3" borderId="3" xfId="0" applyNumberFormat="1" applyFont="1" applyFill="1" applyBorder="1" applyAlignment="1">
      <alignment horizontal="right" vertical="top" wrapText="1"/>
    </xf>
    <xf numFmtId="2" fontId="0" fillId="3" borderId="3" xfId="0" applyNumberFormat="1" applyFont="1" applyFill="1" applyBorder="1" applyAlignment="1">
      <alignment vertical="top" wrapText="1"/>
    </xf>
    <xf numFmtId="2" fontId="0" fillId="3" borderId="5" xfId="0" applyNumberFormat="1" applyFont="1" applyFill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 wrapText="1"/>
    </xf>
    <xf numFmtId="2" fontId="1" fillId="8" borderId="4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vertical="top" wrapText="1"/>
    </xf>
    <xf numFmtId="2" fontId="0" fillId="0" borderId="4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2" fontId="0" fillId="0" borderId="4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2" fontId="6" fillId="0" borderId="4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left" textRotation="90" wrapText="1"/>
    </xf>
    <xf numFmtId="2" fontId="7" fillId="0" borderId="2" xfId="0" applyNumberFormat="1" applyFont="1" applyBorder="1" applyAlignment="1">
      <alignment horizontal="left" textRotation="90" wrapText="1"/>
    </xf>
    <xf numFmtId="2" fontId="7" fillId="0" borderId="5" xfId="0" applyNumberFormat="1" applyFont="1" applyBorder="1" applyAlignment="1">
      <alignment horizontal="left" textRotation="90" wrapText="1"/>
    </xf>
    <xf numFmtId="2" fontId="8" fillId="0" borderId="1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left" vertical="top" textRotation="90" wrapText="1"/>
    </xf>
    <xf numFmtId="2" fontId="2" fillId="0" borderId="5" xfId="0" applyNumberFormat="1" applyFont="1" applyBorder="1" applyAlignment="1">
      <alignment horizontal="left" vertical="top" textRotation="90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2" fontId="7" fillId="0" borderId="10" xfId="0" applyNumberFormat="1" applyFont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wrapText="1"/>
    </xf>
    <xf numFmtId="2" fontId="1" fillId="6" borderId="4" xfId="0" applyNumberFormat="1" applyFont="1" applyFill="1" applyBorder="1" applyAlignment="1">
      <alignment horizontal="center" vertical="top" wrapText="1"/>
    </xf>
    <xf numFmtId="2" fontId="1" fillId="6" borderId="9" xfId="0" applyNumberFormat="1" applyFont="1" applyFill="1" applyBorder="1" applyAlignment="1">
      <alignment horizontal="center" vertical="top" wrapText="1"/>
    </xf>
    <xf numFmtId="2" fontId="1" fillId="6" borderId="10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5" xfId="0" applyNumberFormat="1" applyFont="1" applyBorder="1" applyAlignment="1">
      <alignment horizontal="center" wrapText="1"/>
    </xf>
    <xf numFmtId="2" fontId="7" fillId="0" borderId="15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O42"/>
  <sheetViews>
    <sheetView tabSelected="1" zoomScaleNormal="100" workbookViewId="0">
      <selection activeCell="G40" sqref="G40"/>
    </sheetView>
  </sheetViews>
  <sheetFormatPr defaultRowHeight="13.2" x14ac:dyDescent="0.25"/>
  <cols>
    <col min="1" max="1" width="9.33203125" customWidth="1"/>
    <col min="4" max="4" width="9.33203125" customWidth="1"/>
    <col min="15" max="15" width="10.6640625" bestFit="1" customWidth="1"/>
  </cols>
  <sheetData>
    <row r="2" spans="1:15" ht="15.6" x14ac:dyDescent="0.3">
      <c r="A2" s="86" t="s">
        <v>55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5.6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51"/>
      <c r="B4" s="48"/>
      <c r="C4" s="48"/>
      <c r="D4" s="49" t="s">
        <v>20</v>
      </c>
      <c r="E4" s="56"/>
      <c r="F4" s="56"/>
      <c r="G4" s="56"/>
      <c r="H4" s="56"/>
      <c r="I4" s="56"/>
      <c r="J4" s="56"/>
      <c r="K4" s="56"/>
      <c r="L4" s="56"/>
      <c r="M4" s="56"/>
      <c r="N4" s="50"/>
      <c r="O4" s="1"/>
    </row>
    <row r="5" spans="1:15" x14ac:dyDescent="0.25">
      <c r="A5" s="32"/>
      <c r="B5" s="59" t="s">
        <v>56</v>
      </c>
      <c r="C5" s="60"/>
      <c r="D5" s="59" t="s">
        <v>2</v>
      </c>
      <c r="E5" s="60"/>
      <c r="F5" s="60"/>
      <c r="G5" s="60"/>
      <c r="H5" s="60"/>
      <c r="I5" s="60"/>
      <c r="J5" s="60"/>
      <c r="K5" s="60"/>
      <c r="L5" s="87" t="s">
        <v>21</v>
      </c>
      <c r="M5" s="89" t="s">
        <v>57</v>
      </c>
      <c r="N5" s="61" t="s">
        <v>22</v>
      </c>
      <c r="O5" s="64" t="s">
        <v>11</v>
      </c>
    </row>
    <row r="6" spans="1:15" x14ac:dyDescent="0.25">
      <c r="A6" s="33"/>
      <c r="B6" s="92">
        <v>2466.1999999999998</v>
      </c>
      <c r="C6" s="93"/>
      <c r="D6" s="67" t="s">
        <v>23</v>
      </c>
      <c r="E6" s="67" t="s">
        <v>52</v>
      </c>
      <c r="F6" s="67" t="s">
        <v>24</v>
      </c>
      <c r="G6" s="67" t="s">
        <v>25</v>
      </c>
      <c r="H6" s="67" t="s">
        <v>26</v>
      </c>
      <c r="I6" s="67" t="s">
        <v>53</v>
      </c>
      <c r="J6" s="69" t="s">
        <v>27</v>
      </c>
      <c r="K6" s="71"/>
      <c r="L6" s="88"/>
      <c r="M6" s="90"/>
      <c r="N6" s="62"/>
      <c r="O6" s="65"/>
    </row>
    <row r="7" spans="1:15" ht="121.8" x14ac:dyDescent="0.25">
      <c r="A7" s="3"/>
      <c r="B7" s="94"/>
      <c r="C7" s="95"/>
      <c r="D7" s="68"/>
      <c r="E7" s="68"/>
      <c r="F7" s="68"/>
      <c r="G7" s="68"/>
      <c r="H7" s="68"/>
      <c r="I7" s="68"/>
      <c r="J7" s="16" t="s">
        <v>47</v>
      </c>
      <c r="K7" s="16" t="s">
        <v>48</v>
      </c>
      <c r="L7" s="29" t="s">
        <v>28</v>
      </c>
      <c r="M7" s="91"/>
      <c r="N7" s="63"/>
      <c r="O7" s="66"/>
    </row>
    <row r="8" spans="1:15" x14ac:dyDescent="0.25">
      <c r="A8" s="78" t="s">
        <v>35</v>
      </c>
      <c r="B8" s="79"/>
      <c r="C8" s="80"/>
      <c r="D8" s="34">
        <v>2</v>
      </c>
      <c r="E8" s="34">
        <v>2.65</v>
      </c>
      <c r="F8" s="34">
        <v>3.4</v>
      </c>
      <c r="G8" s="34">
        <v>0.5</v>
      </c>
      <c r="H8" s="34">
        <v>1.22</v>
      </c>
      <c r="I8" s="34">
        <v>3.6</v>
      </c>
      <c r="J8" s="34">
        <v>0</v>
      </c>
      <c r="K8" s="34">
        <v>0.18</v>
      </c>
      <c r="L8" s="35">
        <v>1.5</v>
      </c>
      <c r="M8" s="35">
        <v>0.85</v>
      </c>
      <c r="N8" s="36">
        <v>2</v>
      </c>
      <c r="O8" s="37">
        <f>SUM(D8:N8)</f>
        <v>17.899999999999999</v>
      </c>
    </row>
    <row r="9" spans="1:15" ht="20.399999999999999" x14ac:dyDescent="0.25">
      <c r="A9" s="81">
        <v>-118323.41</v>
      </c>
      <c r="B9" s="82"/>
      <c r="C9" s="83"/>
      <c r="D9" s="69" t="s">
        <v>29</v>
      </c>
      <c r="E9" s="70"/>
      <c r="F9" s="70"/>
      <c r="G9" s="70"/>
      <c r="H9" s="70"/>
      <c r="I9" s="70"/>
      <c r="J9" s="70"/>
      <c r="K9" s="71"/>
      <c r="L9" s="72" t="s">
        <v>30</v>
      </c>
      <c r="M9" s="73"/>
      <c r="N9" s="4" t="s">
        <v>31</v>
      </c>
      <c r="O9" s="4"/>
    </row>
    <row r="10" spans="1:15" x14ac:dyDescent="0.25">
      <c r="A10" s="84" t="s">
        <v>32</v>
      </c>
      <c r="B10" s="85"/>
      <c r="C10" s="85"/>
      <c r="D10" s="26">
        <f>D8*B6</f>
        <v>4932.3999999999996</v>
      </c>
      <c r="E10" s="26">
        <f>E8*B6</f>
        <v>6535.4299999999994</v>
      </c>
      <c r="F10" s="26">
        <f>F8*B6</f>
        <v>8385.08</v>
      </c>
      <c r="G10" s="26">
        <f>G8*B6</f>
        <v>1233.0999999999999</v>
      </c>
      <c r="H10" s="26">
        <f>H8*B6</f>
        <v>3008.7639999999997</v>
      </c>
      <c r="I10" s="26">
        <f>I8*B6</f>
        <v>8878.32</v>
      </c>
      <c r="J10" s="26">
        <f>J8*B6</f>
        <v>0</v>
      </c>
      <c r="K10" s="26">
        <f>K8*B6</f>
        <v>443.91599999999994</v>
      </c>
      <c r="L10" s="42">
        <f>L8*B6</f>
        <v>3699.2999999999997</v>
      </c>
      <c r="M10" s="42">
        <f>M8*B6</f>
        <v>2096.27</v>
      </c>
      <c r="N10" s="41">
        <f>N8*B6</f>
        <v>4932.3999999999996</v>
      </c>
      <c r="O10" s="27">
        <f>SUM(D10:N10)</f>
        <v>44144.979999999996</v>
      </c>
    </row>
    <row r="11" spans="1:15" x14ac:dyDescent="0.25">
      <c r="A11" s="74"/>
      <c r="B11" s="74"/>
      <c r="C11" s="74"/>
      <c r="D11" s="75" t="s">
        <v>34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7"/>
    </row>
    <row r="12" spans="1:15" x14ac:dyDescent="0.25">
      <c r="A12" s="38"/>
      <c r="B12" s="39" t="s">
        <v>46</v>
      </c>
      <c r="C12" s="17" t="s">
        <v>33</v>
      </c>
      <c r="D12" s="40"/>
      <c r="E12" s="5"/>
      <c r="F12" s="6"/>
      <c r="G12" s="5"/>
      <c r="H12" s="5"/>
      <c r="I12" s="5"/>
      <c r="J12" s="5"/>
      <c r="K12" s="5"/>
      <c r="L12" s="5"/>
      <c r="M12" s="5"/>
      <c r="N12" s="5"/>
      <c r="O12" s="7"/>
    </row>
    <row r="13" spans="1:15" x14ac:dyDescent="0.25">
      <c r="A13" s="8" t="s">
        <v>36</v>
      </c>
      <c r="B13" s="30">
        <v>57623.93</v>
      </c>
      <c r="C13" s="18">
        <v>33010.39</v>
      </c>
      <c r="D13" s="9">
        <f>D8*B6</f>
        <v>4932.3999999999996</v>
      </c>
      <c r="E13" s="9">
        <v>6535.4299999999994</v>
      </c>
      <c r="F13" s="10">
        <f>F8*B6</f>
        <v>8385.08</v>
      </c>
      <c r="G13" s="9">
        <v>2800</v>
      </c>
      <c r="H13" s="9">
        <v>0</v>
      </c>
      <c r="I13" s="9">
        <v>8878.32</v>
      </c>
      <c r="J13" s="9">
        <f>3168.8578+12388.9</f>
        <v>15557.757799999999</v>
      </c>
      <c r="K13" s="9">
        <v>0</v>
      </c>
      <c r="L13" s="19">
        <v>0</v>
      </c>
      <c r="M13" s="19">
        <f>M8*B6</f>
        <v>2096.27</v>
      </c>
      <c r="N13" s="9">
        <f>N8*B6</f>
        <v>4932.3999999999996</v>
      </c>
      <c r="O13" s="11">
        <f>D13+E13+F13+G13+H13+I13+J13+K13+L13+M13+N13</f>
        <v>54117.657799999994</v>
      </c>
    </row>
    <row r="14" spans="1:15" x14ac:dyDescent="0.25">
      <c r="A14" s="8" t="s">
        <v>37</v>
      </c>
      <c r="B14" s="30">
        <v>60515.49</v>
      </c>
      <c r="C14" s="18">
        <v>40659.629999999997</v>
      </c>
      <c r="D14" s="9">
        <v>4932.3999999999996</v>
      </c>
      <c r="E14" s="9">
        <v>6535.4299999999994</v>
      </c>
      <c r="F14" s="10">
        <v>8385.08</v>
      </c>
      <c r="G14" s="9">
        <v>2800</v>
      </c>
      <c r="H14" s="9">
        <v>0</v>
      </c>
      <c r="I14" s="9">
        <v>8878.32</v>
      </c>
      <c r="J14" s="9">
        <f>9121.49+4139.1651</f>
        <v>13260.6551</v>
      </c>
      <c r="K14" s="9">
        <v>0</v>
      </c>
      <c r="L14" s="19">
        <v>0</v>
      </c>
      <c r="M14" s="19">
        <v>2096.27</v>
      </c>
      <c r="N14" s="9">
        <v>4932.3999999999996</v>
      </c>
      <c r="O14" s="11">
        <f>D14+E14+F14+G14+H14+I14+J14+K14+L14+M14+N14</f>
        <v>51820.555099999998</v>
      </c>
    </row>
    <row r="15" spans="1:15" x14ac:dyDescent="0.25">
      <c r="A15" s="8" t="s">
        <v>6</v>
      </c>
      <c r="B15" s="30"/>
      <c r="C15" s="18"/>
      <c r="D15" s="9"/>
      <c r="E15" s="9"/>
      <c r="F15" s="10"/>
      <c r="G15" s="9"/>
      <c r="H15" s="9"/>
      <c r="I15" s="9"/>
      <c r="J15" s="9"/>
      <c r="K15" s="9"/>
      <c r="L15" s="19"/>
      <c r="M15" s="19"/>
      <c r="N15" s="9"/>
      <c r="O15" s="11"/>
    </row>
    <row r="16" spans="1:15" x14ac:dyDescent="0.25">
      <c r="A16" s="8" t="s">
        <v>38</v>
      </c>
      <c r="B16" s="30"/>
      <c r="C16" s="18"/>
      <c r="D16" s="9"/>
      <c r="E16" s="9"/>
      <c r="F16" s="10"/>
      <c r="G16" s="9"/>
      <c r="H16" s="9"/>
      <c r="I16" s="9"/>
      <c r="J16" s="9"/>
      <c r="K16" s="9"/>
      <c r="L16" s="19"/>
      <c r="M16" s="19"/>
      <c r="N16" s="9"/>
      <c r="O16" s="11"/>
    </row>
    <row r="17" spans="1:15" x14ac:dyDescent="0.25">
      <c r="A17" s="8" t="s">
        <v>14</v>
      </c>
      <c r="B17" s="30"/>
      <c r="C17" s="18"/>
      <c r="D17" s="9"/>
      <c r="E17" s="9"/>
      <c r="F17" s="10"/>
      <c r="G17" s="9"/>
      <c r="H17" s="9"/>
      <c r="I17" s="9"/>
      <c r="J17" s="9"/>
      <c r="K17" s="9"/>
      <c r="L17" s="19"/>
      <c r="M17" s="19"/>
      <c r="N17" s="9"/>
      <c r="O17" s="11"/>
    </row>
    <row r="18" spans="1:15" x14ac:dyDescent="0.25">
      <c r="A18" s="8" t="s">
        <v>13</v>
      </c>
      <c r="B18" s="30"/>
      <c r="C18" s="18"/>
      <c r="D18" s="9"/>
      <c r="E18" s="9"/>
      <c r="F18" s="10"/>
      <c r="G18" s="9"/>
      <c r="H18" s="9"/>
      <c r="I18" s="9"/>
      <c r="J18" s="9"/>
      <c r="K18" s="9"/>
      <c r="L18" s="19"/>
      <c r="M18" s="19"/>
      <c r="N18" s="9"/>
      <c r="O18" s="11"/>
    </row>
    <row r="19" spans="1:15" x14ac:dyDescent="0.25">
      <c r="A19" s="8" t="s">
        <v>12</v>
      </c>
      <c r="B19" s="30"/>
      <c r="C19" s="18"/>
      <c r="D19" s="9"/>
      <c r="E19" s="9"/>
      <c r="F19" s="10"/>
      <c r="G19" s="9"/>
      <c r="H19" s="9"/>
      <c r="I19" s="9"/>
      <c r="J19" s="9"/>
      <c r="K19" s="9"/>
      <c r="L19" s="19"/>
      <c r="M19" s="19"/>
      <c r="N19" s="9"/>
      <c r="O19" s="11"/>
    </row>
    <row r="20" spans="1:15" x14ac:dyDescent="0.25">
      <c r="A20" s="8" t="s">
        <v>16</v>
      </c>
      <c r="B20" s="30"/>
      <c r="C20" s="18"/>
      <c r="D20" s="9"/>
      <c r="E20" s="9"/>
      <c r="F20" s="10"/>
      <c r="G20" s="9"/>
      <c r="H20" s="9"/>
      <c r="I20" s="9"/>
      <c r="J20" s="9"/>
      <c r="K20" s="9"/>
      <c r="L20" s="19"/>
      <c r="M20" s="19"/>
      <c r="N20" s="9"/>
      <c r="O20" s="11"/>
    </row>
    <row r="21" spans="1:15" x14ac:dyDescent="0.25">
      <c r="A21" s="8" t="s">
        <v>39</v>
      </c>
      <c r="B21" s="30"/>
      <c r="C21" s="18"/>
      <c r="D21" s="9"/>
      <c r="E21" s="9"/>
      <c r="F21" s="10"/>
      <c r="G21" s="9"/>
      <c r="H21" s="9"/>
      <c r="I21" s="9"/>
      <c r="J21" s="9"/>
      <c r="K21" s="9"/>
      <c r="L21" s="19"/>
      <c r="M21" s="19"/>
      <c r="N21" s="9"/>
      <c r="O21" s="11"/>
    </row>
    <row r="22" spans="1:15" x14ac:dyDescent="0.25">
      <c r="A22" s="8" t="s">
        <v>40</v>
      </c>
      <c r="B22" s="30"/>
      <c r="C22" s="18"/>
      <c r="D22" s="9"/>
      <c r="E22" s="9"/>
      <c r="F22" s="10"/>
      <c r="G22" s="9"/>
      <c r="H22" s="9"/>
      <c r="I22" s="9"/>
      <c r="J22" s="9"/>
      <c r="K22" s="9"/>
      <c r="L22" s="19"/>
      <c r="M22" s="19"/>
      <c r="N22" s="9"/>
      <c r="O22" s="11"/>
    </row>
    <row r="23" spans="1:15" x14ac:dyDescent="0.25">
      <c r="A23" s="8" t="s">
        <v>41</v>
      </c>
      <c r="B23" s="30"/>
      <c r="C23" s="18"/>
      <c r="D23" s="9"/>
      <c r="E23" s="9"/>
      <c r="F23" s="10"/>
      <c r="G23" s="9"/>
      <c r="H23" s="9"/>
      <c r="I23" s="9"/>
      <c r="J23" s="9"/>
      <c r="K23" s="9"/>
      <c r="L23" s="19"/>
      <c r="M23" s="19"/>
      <c r="N23" s="9"/>
      <c r="O23" s="11"/>
    </row>
    <row r="24" spans="1:15" x14ac:dyDescent="0.25">
      <c r="A24" s="8" t="s">
        <v>42</v>
      </c>
      <c r="B24" s="30"/>
      <c r="C24" s="18"/>
      <c r="D24" s="9"/>
      <c r="E24" s="9"/>
      <c r="F24" s="10"/>
      <c r="G24" s="9"/>
      <c r="H24" s="9"/>
      <c r="I24" s="9"/>
      <c r="J24" s="9"/>
      <c r="K24" s="9"/>
      <c r="L24" s="19"/>
      <c r="M24" s="19"/>
      <c r="N24" s="9"/>
      <c r="O24" s="11"/>
    </row>
    <row r="25" spans="1:15" ht="23.4" x14ac:dyDescent="0.25">
      <c r="A25" s="12" t="s">
        <v>51</v>
      </c>
      <c r="B25" s="30"/>
      <c r="C25" s="18">
        <v>0</v>
      </c>
      <c r="D25" s="9"/>
      <c r="E25" s="9"/>
      <c r="F25" s="9"/>
      <c r="G25" s="9"/>
      <c r="H25" s="9"/>
      <c r="I25" s="9"/>
      <c r="J25" s="9"/>
      <c r="K25" s="9"/>
      <c r="L25" s="19"/>
      <c r="M25" s="19"/>
      <c r="N25" s="9"/>
      <c r="O25" s="11"/>
    </row>
    <row r="26" spans="1:15" x14ac:dyDescent="0.25">
      <c r="A26" s="12" t="s">
        <v>54</v>
      </c>
      <c r="B26" s="30"/>
      <c r="C26" s="18">
        <v>0</v>
      </c>
      <c r="D26" s="9"/>
      <c r="E26" s="9"/>
      <c r="F26" s="9"/>
      <c r="G26" s="9"/>
      <c r="H26" s="9"/>
      <c r="I26" s="9"/>
      <c r="J26" s="9"/>
      <c r="K26" s="9"/>
      <c r="L26" s="19"/>
      <c r="M26" s="19"/>
      <c r="N26" s="9"/>
      <c r="O26" s="11"/>
    </row>
    <row r="27" spans="1:15" x14ac:dyDescent="0.25">
      <c r="A27" s="13"/>
      <c r="B27" s="31">
        <f t="shared" ref="B27:O27" si="0">SUM(B13:B26)</f>
        <v>118139.42</v>
      </c>
      <c r="C27" s="20">
        <f t="shared" si="0"/>
        <v>73670.01999999999</v>
      </c>
      <c r="D27" s="14">
        <f t="shared" si="0"/>
        <v>9864.7999999999993</v>
      </c>
      <c r="E27" s="14">
        <f t="shared" si="0"/>
        <v>13070.859999999999</v>
      </c>
      <c r="F27" s="14">
        <f t="shared" si="0"/>
        <v>16770.16</v>
      </c>
      <c r="G27" s="14">
        <f t="shared" si="0"/>
        <v>5600</v>
      </c>
      <c r="H27" s="14">
        <f t="shared" si="0"/>
        <v>0</v>
      </c>
      <c r="I27" s="14">
        <f t="shared" si="0"/>
        <v>17756.64</v>
      </c>
      <c r="J27" s="14">
        <f t="shared" si="0"/>
        <v>28818.412899999999</v>
      </c>
      <c r="K27" s="14">
        <f t="shared" si="0"/>
        <v>0</v>
      </c>
      <c r="L27" s="14">
        <f t="shared" si="0"/>
        <v>0</v>
      </c>
      <c r="M27" s="20">
        <f t="shared" si="0"/>
        <v>4192.54</v>
      </c>
      <c r="N27" s="14">
        <f t="shared" si="0"/>
        <v>9864.7999999999993</v>
      </c>
      <c r="O27" s="15">
        <f t="shared" si="0"/>
        <v>105938.21289999998</v>
      </c>
    </row>
    <row r="28" spans="1:15" x14ac:dyDescent="0.25">
      <c r="N28" s="21" t="s">
        <v>19</v>
      </c>
      <c r="O28" s="2">
        <f>A9+C27-O13</f>
        <v>-98771.0478</v>
      </c>
    </row>
    <row r="30" spans="1:15" x14ac:dyDescent="0.25">
      <c r="O30" s="2"/>
    </row>
    <row r="31" spans="1:15" x14ac:dyDescent="0.25">
      <c r="K31" s="22" t="s">
        <v>4</v>
      </c>
      <c r="L31" s="22">
        <v>12388.9</v>
      </c>
      <c r="M31" s="22" t="s">
        <v>49</v>
      </c>
      <c r="N31" s="22">
        <v>3168.8577999999998</v>
      </c>
      <c r="O31" s="22" t="s">
        <v>50</v>
      </c>
    </row>
    <row r="32" spans="1:15" x14ac:dyDescent="0.25">
      <c r="K32" s="22" t="s">
        <v>5</v>
      </c>
      <c r="L32" s="22">
        <v>9121.49</v>
      </c>
      <c r="M32" s="22" t="s">
        <v>49</v>
      </c>
      <c r="N32" s="22">
        <v>4139.1651000000002</v>
      </c>
      <c r="O32" s="22" t="s">
        <v>50</v>
      </c>
    </row>
    <row r="33" spans="11:15" x14ac:dyDescent="0.25">
      <c r="K33" s="22" t="s">
        <v>6</v>
      </c>
      <c r="L33" s="22"/>
      <c r="M33" s="22" t="s">
        <v>49</v>
      </c>
      <c r="N33" s="22"/>
      <c r="O33" s="22" t="s">
        <v>50</v>
      </c>
    </row>
    <row r="34" spans="11:15" x14ac:dyDescent="0.25">
      <c r="K34" s="22" t="s">
        <v>7</v>
      </c>
      <c r="L34" s="22"/>
      <c r="M34" s="22" t="s">
        <v>49</v>
      </c>
      <c r="N34" s="22"/>
      <c r="O34" s="22" t="s">
        <v>50</v>
      </c>
    </row>
    <row r="35" spans="11:15" x14ac:dyDescent="0.25">
      <c r="K35" s="22" t="s">
        <v>14</v>
      </c>
      <c r="L35" s="22"/>
      <c r="M35" s="22" t="s">
        <v>49</v>
      </c>
      <c r="N35" s="22"/>
      <c r="O35" s="22" t="s">
        <v>50</v>
      </c>
    </row>
    <row r="36" spans="11:15" x14ac:dyDescent="0.25">
      <c r="K36" s="22" t="s">
        <v>13</v>
      </c>
      <c r="L36" s="22"/>
      <c r="M36" s="22" t="s">
        <v>49</v>
      </c>
      <c r="N36" s="22"/>
      <c r="O36" s="22" t="s">
        <v>50</v>
      </c>
    </row>
    <row r="37" spans="11:15" x14ac:dyDescent="0.25">
      <c r="K37" s="22" t="s">
        <v>12</v>
      </c>
      <c r="L37" s="22"/>
      <c r="M37" s="22" t="s">
        <v>49</v>
      </c>
      <c r="N37" s="22"/>
      <c r="O37" s="22" t="s">
        <v>50</v>
      </c>
    </row>
    <row r="38" spans="11:15" x14ac:dyDescent="0.25">
      <c r="K38" s="22" t="s">
        <v>16</v>
      </c>
      <c r="L38" s="22"/>
      <c r="M38" s="22" t="s">
        <v>49</v>
      </c>
      <c r="N38" s="22"/>
      <c r="O38" s="22" t="s">
        <v>50</v>
      </c>
    </row>
    <row r="39" spans="11:15" x14ac:dyDescent="0.25">
      <c r="K39" s="22" t="s">
        <v>17</v>
      </c>
      <c r="L39" s="22"/>
      <c r="M39" s="22" t="s">
        <v>49</v>
      </c>
      <c r="N39" s="22"/>
      <c r="O39" s="22" t="s">
        <v>50</v>
      </c>
    </row>
    <row r="40" spans="11:15" x14ac:dyDescent="0.25">
      <c r="K40" s="22" t="s">
        <v>0</v>
      </c>
      <c r="L40" s="22"/>
      <c r="M40" s="22" t="s">
        <v>49</v>
      </c>
      <c r="N40" s="22"/>
      <c r="O40" s="22" t="s">
        <v>50</v>
      </c>
    </row>
    <row r="41" spans="11:15" x14ac:dyDescent="0.25">
      <c r="K41" s="22" t="s">
        <v>1</v>
      </c>
      <c r="L41" s="22"/>
      <c r="M41" s="22" t="s">
        <v>49</v>
      </c>
      <c r="N41" s="22"/>
      <c r="O41" s="22" t="s">
        <v>50</v>
      </c>
    </row>
    <row r="42" spans="11:15" x14ac:dyDescent="0.25">
      <c r="K42" s="22" t="s">
        <v>3</v>
      </c>
      <c r="L42" s="22"/>
      <c r="M42" s="22" t="s">
        <v>49</v>
      </c>
      <c r="N42" s="22"/>
      <c r="O42" s="22" t="s">
        <v>50</v>
      </c>
    </row>
  </sheetData>
  <mergeCells count="24">
    <mergeCell ref="A2:O2"/>
    <mergeCell ref="A4:C4"/>
    <mergeCell ref="D4:N4"/>
    <mergeCell ref="B5:C5"/>
    <mergeCell ref="D5:K5"/>
    <mergeCell ref="L5:L6"/>
    <mergeCell ref="M5:M7"/>
    <mergeCell ref="N5:N7"/>
    <mergeCell ref="O5:O7"/>
    <mergeCell ref="B6:C7"/>
    <mergeCell ref="A11:C11"/>
    <mergeCell ref="D11:O11"/>
    <mergeCell ref="J6:K6"/>
    <mergeCell ref="A8:C8"/>
    <mergeCell ref="A9:C9"/>
    <mergeCell ref="D9:K9"/>
    <mergeCell ref="L9:M9"/>
    <mergeCell ref="A10:C10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scale="97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2:Q12"/>
  <sheetViews>
    <sheetView workbookViewId="0">
      <selection activeCell="C18" sqref="C18"/>
    </sheetView>
  </sheetViews>
  <sheetFormatPr defaultRowHeight="13.2" x14ac:dyDescent="0.25"/>
  <sheetData>
    <row r="2" spans="1:17" x14ac:dyDescent="0.25">
      <c r="A2" s="52" t="s">
        <v>58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25">
      <c r="A3" s="45" t="s">
        <v>8</v>
      </c>
      <c r="B3" s="46"/>
      <c r="C3" s="47"/>
      <c r="D3" s="45"/>
      <c r="E3" s="46"/>
      <c r="F3" s="46"/>
      <c r="G3" s="46"/>
      <c r="H3" s="46"/>
      <c r="I3" s="46"/>
      <c r="J3" s="46"/>
      <c r="K3" s="46"/>
      <c r="L3" s="46"/>
      <c r="M3" s="46"/>
      <c r="N3" s="1" t="s">
        <v>9</v>
      </c>
      <c r="O3" s="1" t="s">
        <v>10</v>
      </c>
      <c r="P3" s="49" t="s">
        <v>18</v>
      </c>
      <c r="Q3" s="50"/>
    </row>
    <row r="4" spans="1:17" x14ac:dyDescent="0.25">
      <c r="A4" s="53" t="s">
        <v>4</v>
      </c>
      <c r="B4" s="54"/>
      <c r="C4" s="55"/>
      <c r="D4" s="43"/>
      <c r="E4" s="44"/>
      <c r="F4" s="44"/>
      <c r="G4" s="44"/>
      <c r="H4" s="44"/>
      <c r="I4" s="44"/>
      <c r="J4" s="44"/>
      <c r="K4" s="44"/>
      <c r="L4" s="44"/>
      <c r="M4" s="44"/>
      <c r="N4" s="24"/>
      <c r="O4" s="25"/>
      <c r="P4" s="57"/>
      <c r="Q4" s="58"/>
    </row>
    <row r="5" spans="1:17" x14ac:dyDescent="0.25">
      <c r="A5" s="23" t="s">
        <v>11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 t="s">
        <v>15</v>
      </c>
      <c r="Q5" s="23"/>
    </row>
    <row r="9" spans="1:17" x14ac:dyDescent="0.25">
      <c r="F9" t="s">
        <v>43</v>
      </c>
    </row>
    <row r="12" spans="1:17" x14ac:dyDescent="0.25">
      <c r="G12" t="s">
        <v>44</v>
      </c>
      <c r="H12" t="s">
        <v>45</v>
      </c>
    </row>
  </sheetData>
  <mergeCells count="7">
    <mergeCell ref="A2:Q2"/>
    <mergeCell ref="A3:C3"/>
    <mergeCell ref="D3:M3"/>
    <mergeCell ref="P3:Q3"/>
    <mergeCell ref="A4:C4"/>
    <mergeCell ref="D4:M4"/>
    <mergeCell ref="P4:Q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работы 2026</vt:lpstr>
      <vt:lpstr>'2026'!Область_печати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Imango</dc:creator>
  <cp:lastModifiedBy>Елена</cp:lastModifiedBy>
  <cp:lastPrinted>2024-04-16T05:54:50Z</cp:lastPrinted>
  <dcterms:created xsi:type="dcterms:W3CDTF">2007-02-04T12:22:59Z</dcterms:created>
  <dcterms:modified xsi:type="dcterms:W3CDTF">2026-05-04T06:47:49Z</dcterms:modified>
</cp:coreProperties>
</file>